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8 DATOS RELEVANTES\8.2 CANDIDATURAS ELECTAS\8.2.2 ACCIONES AFIRMATIVAS\EXCEL\"/>
    </mc:Choice>
  </mc:AlternateContent>
  <xr:revisionPtr revIDLastSave="0" documentId="13_ncr:1_{D9530E50-37B6-4F08-999F-5AC43C222C32}" xr6:coauthVersionLast="47" xr6:coauthVersionMax="47" xr10:uidLastSave="{00000000-0000-0000-0000-000000000000}"/>
  <bookViews>
    <workbookView xWindow="7185" yWindow="15" windowWidth="21450" windowHeight="15480" xr2:uid="{4E3CA3E3-F1C6-4F51-ACB1-929E2EABB5CA}"/>
  </bookViews>
  <sheets>
    <sheet name="AYUNTAMIENTOS MR" sheetId="1" r:id="rId1"/>
    <sheet name="AYUNTAMIENTOS RP" sheetId="2" r:id="rId2"/>
    <sheet name="GRÁF AYUNTAMIENTO MR" sheetId="4" r:id="rId3"/>
    <sheet name="GRÁF AYUNTAMIENTO RP" sheetId="5" r:id="rId4"/>
    <sheet name="GRÁF AYUNTAMIENTO MR Y RP" sheetId="6" r:id="rId5"/>
    <sheet name="GRÁFICA TOTAL" sheetId="3" r:id="rId6"/>
  </sheets>
  <definedNames>
    <definedName name="_xlnm.Print_Area" localSheetId="0">'AYUNTAMIENTOS MR'!$A$1:$H$103</definedName>
    <definedName name="_xlnm.Print_Area" localSheetId="1">'AYUNTAMIENTOS RP'!$A$1:$E$59</definedName>
    <definedName name="_xlnm.Print_Area" localSheetId="2">'GRÁF AYUNTAMIENTO MR'!$A$1:$O$42</definedName>
    <definedName name="_xlnm.Print_Area" localSheetId="4">'GRÁF AYUNTAMIENTO MR Y RP'!$A$1:$N$42</definedName>
    <definedName name="_xlnm.Print_Area" localSheetId="3">'GRÁF AYUNTAMIENTO RP'!$A$1:$N$42</definedName>
    <definedName name="_xlnm.Print_Area" localSheetId="5">'GRÁFICA TOTAL'!$A$1:$N$34</definedName>
    <definedName name="_xlnm.Print_Titles" localSheetId="0">'AYUNTAMIENTOS MR'!$1:$6</definedName>
    <definedName name="_xlnm.Print_Titles" localSheetId="1">'AYUNTAMIENTOS RP'!$1:$5</definedName>
    <definedName name="_xlnm.Print_Titles" localSheetId="2">'GRÁF AYUNTAMIENTO MR'!$1:$6</definedName>
    <definedName name="_xlnm.Print_Titles" localSheetId="4">'GRÁF AYUNTAMIENTO MR Y RP'!$1:$6</definedName>
    <definedName name="_xlnm.Print_Titles" localSheetId="3">'GRÁF AYUNTAMIENTO RP'!$1:$6</definedName>
    <definedName name="_xlnm.Print_Titles" localSheetId="5">'GRÁFICA TOTAL'!$1:$6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6" l="1"/>
  <c r="K10" i="6"/>
  <c r="K11" i="6"/>
  <c r="K12" i="6"/>
  <c r="K13" i="6"/>
  <c r="K14" i="6"/>
  <c r="K15" i="6"/>
  <c r="K16" i="6"/>
  <c r="K17" i="6"/>
  <c r="K18" i="6"/>
  <c r="K19" i="6"/>
  <c r="K20" i="6"/>
  <c r="I9" i="6"/>
  <c r="I10" i="6"/>
  <c r="I11" i="6"/>
  <c r="I12" i="6"/>
  <c r="I13" i="6"/>
  <c r="I14" i="6"/>
  <c r="I15" i="6"/>
  <c r="I16" i="6"/>
  <c r="I17" i="6"/>
  <c r="I18" i="6"/>
  <c r="I19" i="6"/>
  <c r="I20" i="6"/>
  <c r="G9" i="6"/>
  <c r="G10" i="6"/>
  <c r="G11" i="6"/>
  <c r="G12" i="6"/>
  <c r="G13" i="6"/>
  <c r="G14" i="6"/>
  <c r="G15" i="6"/>
  <c r="G16" i="6"/>
  <c r="G17" i="6"/>
  <c r="G18" i="6"/>
  <c r="G19" i="6"/>
  <c r="G20" i="6"/>
  <c r="K8" i="6"/>
  <c r="I8" i="6"/>
  <c r="G8" i="6"/>
  <c r="E9" i="6"/>
  <c r="E10" i="6"/>
  <c r="E11" i="6"/>
  <c r="E12" i="6"/>
  <c r="E13" i="6"/>
  <c r="E14" i="6"/>
  <c r="E15" i="6"/>
  <c r="E16" i="6"/>
  <c r="E17" i="6"/>
  <c r="E18" i="6"/>
  <c r="E19" i="6"/>
  <c r="E20" i="6"/>
  <c r="E8" i="6"/>
  <c r="C9" i="6"/>
  <c r="C10" i="6"/>
  <c r="C11" i="6"/>
  <c r="C12" i="6"/>
  <c r="C13" i="6"/>
  <c r="C14" i="6"/>
  <c r="C15" i="6"/>
  <c r="C16" i="6"/>
  <c r="C17" i="6"/>
  <c r="C18" i="6"/>
  <c r="C19" i="6"/>
  <c r="M19" i="6" s="1"/>
  <c r="C20" i="6"/>
  <c r="C8" i="6"/>
  <c r="M16" i="6"/>
  <c r="K13" i="5"/>
  <c r="I13" i="5"/>
  <c r="K9" i="5"/>
  <c r="K10" i="5"/>
  <c r="K11" i="5"/>
  <c r="K12" i="5"/>
  <c r="K14" i="5"/>
  <c r="K15" i="5"/>
  <c r="K16" i="5"/>
  <c r="K17" i="5"/>
  <c r="K18" i="5"/>
  <c r="K19" i="5"/>
  <c r="K20" i="5"/>
  <c r="I9" i="5"/>
  <c r="I10" i="5"/>
  <c r="I11" i="5"/>
  <c r="I12" i="5"/>
  <c r="I14" i="5"/>
  <c r="I15" i="5"/>
  <c r="I16" i="5"/>
  <c r="I17" i="5"/>
  <c r="I18" i="5"/>
  <c r="I19" i="5"/>
  <c r="I20" i="5"/>
  <c r="G9" i="5"/>
  <c r="G10" i="5"/>
  <c r="G11" i="5"/>
  <c r="G12" i="5"/>
  <c r="G13" i="5"/>
  <c r="G14" i="5"/>
  <c r="G15" i="5"/>
  <c r="G16" i="5"/>
  <c r="G17" i="5"/>
  <c r="M17" i="5" s="1"/>
  <c r="G18" i="5"/>
  <c r="G19" i="5"/>
  <c r="G20" i="5"/>
  <c r="E9" i="5"/>
  <c r="E10" i="5"/>
  <c r="E11" i="5"/>
  <c r="E12" i="5"/>
  <c r="E13" i="5"/>
  <c r="E14" i="5"/>
  <c r="E15" i="5"/>
  <c r="E16" i="5"/>
  <c r="E17" i="5"/>
  <c r="E18" i="5"/>
  <c r="E19" i="5"/>
  <c r="E20" i="5"/>
  <c r="K8" i="5"/>
  <c r="I8" i="5"/>
  <c r="G8" i="5"/>
  <c r="E8" i="5"/>
  <c r="C9" i="5"/>
  <c r="C10" i="5"/>
  <c r="C11" i="5"/>
  <c r="C12" i="5"/>
  <c r="C13" i="5"/>
  <c r="C14" i="5"/>
  <c r="C15" i="5"/>
  <c r="C16" i="5"/>
  <c r="C17" i="5"/>
  <c r="C18" i="5"/>
  <c r="C19" i="5"/>
  <c r="C20" i="5"/>
  <c r="C8" i="5"/>
  <c r="L9" i="4"/>
  <c r="L10" i="4"/>
  <c r="L11" i="4"/>
  <c r="L12" i="4"/>
  <c r="L13" i="4"/>
  <c r="L14" i="4"/>
  <c r="L15" i="4"/>
  <c r="L16" i="4"/>
  <c r="L17" i="4"/>
  <c r="L18" i="4"/>
  <c r="L19" i="4"/>
  <c r="L20" i="4"/>
  <c r="J9" i="4"/>
  <c r="J10" i="4"/>
  <c r="J11" i="4"/>
  <c r="J12" i="4"/>
  <c r="J13" i="4"/>
  <c r="J14" i="4"/>
  <c r="J15" i="4"/>
  <c r="J16" i="4"/>
  <c r="J17" i="4"/>
  <c r="J18" i="4"/>
  <c r="J19" i="4"/>
  <c r="J20" i="4"/>
  <c r="H9" i="4"/>
  <c r="H10" i="4"/>
  <c r="H11" i="4"/>
  <c r="H12" i="4"/>
  <c r="H13" i="4"/>
  <c r="H14" i="4"/>
  <c r="H15" i="4"/>
  <c r="H16" i="4"/>
  <c r="H17" i="4"/>
  <c r="H18" i="4"/>
  <c r="H19" i="4"/>
  <c r="H20" i="4"/>
  <c r="F9" i="4"/>
  <c r="F10" i="4"/>
  <c r="F11" i="4"/>
  <c r="F12" i="4"/>
  <c r="F13" i="4"/>
  <c r="F14" i="4"/>
  <c r="F15" i="4"/>
  <c r="F16" i="4"/>
  <c r="F17" i="4"/>
  <c r="F18" i="4"/>
  <c r="F19" i="4"/>
  <c r="F20" i="4"/>
  <c r="M9" i="4"/>
  <c r="D9" i="4"/>
  <c r="M10" i="4"/>
  <c r="D10" i="4" s="1"/>
  <c r="M11" i="4"/>
  <c r="D11" i="4" s="1"/>
  <c r="M12" i="4"/>
  <c r="D12" i="4" s="1"/>
  <c r="M13" i="4"/>
  <c r="D13" i="4" s="1"/>
  <c r="M14" i="4"/>
  <c r="D14" i="4" s="1"/>
  <c r="M15" i="4"/>
  <c r="D15" i="4" s="1"/>
  <c r="M16" i="4"/>
  <c r="D16" i="4" s="1"/>
  <c r="M17" i="4"/>
  <c r="D17" i="4" s="1"/>
  <c r="M18" i="4"/>
  <c r="M19" i="4"/>
  <c r="M20" i="4"/>
  <c r="D18" i="4"/>
  <c r="D19" i="4"/>
  <c r="D20" i="4"/>
  <c r="K9" i="4"/>
  <c r="K10" i="4"/>
  <c r="K11" i="4"/>
  <c r="K21" i="4" s="1"/>
  <c r="K12" i="4"/>
  <c r="K13" i="4"/>
  <c r="K14" i="4"/>
  <c r="K15" i="4"/>
  <c r="K16" i="4"/>
  <c r="K17" i="4"/>
  <c r="K18" i="4"/>
  <c r="K19" i="4"/>
  <c r="K20" i="4"/>
  <c r="I9" i="4"/>
  <c r="I10" i="4"/>
  <c r="I11" i="4"/>
  <c r="I12" i="4"/>
  <c r="I13" i="4"/>
  <c r="I14" i="4"/>
  <c r="I15" i="4"/>
  <c r="I16" i="4"/>
  <c r="I17" i="4"/>
  <c r="I18" i="4"/>
  <c r="I19" i="4"/>
  <c r="I20" i="4"/>
  <c r="G9" i="4"/>
  <c r="G10" i="4"/>
  <c r="G11" i="4"/>
  <c r="G12" i="4"/>
  <c r="G13" i="4"/>
  <c r="G14" i="4"/>
  <c r="G15" i="4"/>
  <c r="G16" i="4"/>
  <c r="G17" i="4"/>
  <c r="G18" i="4"/>
  <c r="G19" i="4"/>
  <c r="G20" i="4"/>
  <c r="K8" i="4"/>
  <c r="I8" i="4"/>
  <c r="G8" i="4"/>
  <c r="E9" i="4"/>
  <c r="E10" i="4"/>
  <c r="E11" i="4"/>
  <c r="E12" i="4"/>
  <c r="E13" i="4"/>
  <c r="E14" i="4"/>
  <c r="E15" i="4"/>
  <c r="E16" i="4"/>
  <c r="E17" i="4"/>
  <c r="E18" i="4"/>
  <c r="E19" i="4"/>
  <c r="E20" i="4"/>
  <c r="E8" i="4"/>
  <c r="C9" i="4"/>
  <c r="C10" i="4"/>
  <c r="C11" i="4"/>
  <c r="C12" i="4"/>
  <c r="C13" i="4"/>
  <c r="C14" i="4"/>
  <c r="C15" i="4"/>
  <c r="C16" i="4"/>
  <c r="C17" i="4"/>
  <c r="C18" i="4"/>
  <c r="C19" i="4"/>
  <c r="C20" i="4"/>
  <c r="C8" i="4"/>
  <c r="I9" i="3"/>
  <c r="I8" i="3"/>
  <c r="K9" i="3"/>
  <c r="G9" i="3"/>
  <c r="E9" i="3"/>
  <c r="C9" i="3"/>
  <c r="K8" i="3"/>
  <c r="G8" i="3"/>
  <c r="E8" i="3"/>
  <c r="C8" i="3"/>
  <c r="M10" i="6" l="1"/>
  <c r="F10" i="6" s="1"/>
  <c r="M13" i="6"/>
  <c r="K21" i="6"/>
  <c r="M12" i="6"/>
  <c r="L12" i="6" s="1"/>
  <c r="D12" i="6"/>
  <c r="J12" i="6"/>
  <c r="H12" i="6"/>
  <c r="I21" i="6"/>
  <c r="G21" i="6"/>
  <c r="M20" i="6"/>
  <c r="D20" i="6" s="1"/>
  <c r="M17" i="6"/>
  <c r="L17" i="6" s="1"/>
  <c r="M15" i="6"/>
  <c r="D15" i="6" s="1"/>
  <c r="E21" i="6"/>
  <c r="M14" i="6"/>
  <c r="D14" i="6" s="1"/>
  <c r="M8" i="6"/>
  <c r="J8" i="6" s="1"/>
  <c r="J20" i="6"/>
  <c r="L20" i="6"/>
  <c r="M9" i="6"/>
  <c r="D9" i="6" s="1"/>
  <c r="L16" i="6"/>
  <c r="H13" i="6"/>
  <c r="F13" i="6"/>
  <c r="J17" i="6"/>
  <c r="L13" i="6"/>
  <c r="J13" i="6"/>
  <c r="H10" i="6"/>
  <c r="L19" i="6"/>
  <c r="J19" i="6"/>
  <c r="F19" i="6"/>
  <c r="H19" i="6"/>
  <c r="J15" i="6"/>
  <c r="L15" i="6"/>
  <c r="D16" i="6"/>
  <c r="F16" i="6"/>
  <c r="H16" i="6"/>
  <c r="H20" i="6"/>
  <c r="J16" i="6"/>
  <c r="C21" i="6"/>
  <c r="D13" i="6"/>
  <c r="D19" i="6"/>
  <c r="D10" i="6"/>
  <c r="M18" i="6"/>
  <c r="F18" i="6" s="1"/>
  <c r="M11" i="6"/>
  <c r="D11" i="6" s="1"/>
  <c r="M18" i="5"/>
  <c r="M10" i="5"/>
  <c r="H10" i="5" s="1"/>
  <c r="M19" i="5"/>
  <c r="F19" i="5" s="1"/>
  <c r="K21" i="5"/>
  <c r="M20" i="5"/>
  <c r="H20" i="5" s="1"/>
  <c r="I21" i="5"/>
  <c r="G21" i="5"/>
  <c r="E21" i="5"/>
  <c r="M16" i="5"/>
  <c r="J16" i="5" s="1"/>
  <c r="M15" i="5"/>
  <c r="D15" i="5" s="1"/>
  <c r="M8" i="5"/>
  <c r="H8" i="5" s="1"/>
  <c r="M11" i="5"/>
  <c r="D11" i="5" s="1"/>
  <c r="M13" i="5"/>
  <c r="J13" i="5" s="1"/>
  <c r="M9" i="5"/>
  <c r="D9" i="5" s="1"/>
  <c r="H9" i="5"/>
  <c r="F13" i="5"/>
  <c r="D13" i="5"/>
  <c r="F17" i="5"/>
  <c r="H17" i="5"/>
  <c r="J17" i="5"/>
  <c r="L17" i="5"/>
  <c r="D18" i="5"/>
  <c r="J18" i="5"/>
  <c r="H18" i="5"/>
  <c r="L18" i="5"/>
  <c r="F18" i="5"/>
  <c r="F9" i="5"/>
  <c r="M12" i="5"/>
  <c r="F12" i="5" s="1"/>
  <c r="M14" i="5"/>
  <c r="D14" i="5" s="1"/>
  <c r="C21" i="5"/>
  <c r="D17" i="5"/>
  <c r="I21" i="4"/>
  <c r="G21" i="4"/>
  <c r="E21" i="4"/>
  <c r="C21" i="4"/>
  <c r="M8" i="4"/>
  <c r="J8" i="4" s="1"/>
  <c r="M9" i="3"/>
  <c r="J9" i="3" s="1"/>
  <c r="M8" i="3"/>
  <c r="I10" i="3"/>
  <c r="C10" i="3"/>
  <c r="E10" i="3"/>
  <c r="G10" i="3"/>
  <c r="K10" i="3"/>
  <c r="F12" i="6" l="1"/>
  <c r="F15" i="6"/>
  <c r="L10" i="6"/>
  <c r="J10" i="6"/>
  <c r="F20" i="6"/>
  <c r="H17" i="6"/>
  <c r="F17" i="6"/>
  <c r="D17" i="6"/>
  <c r="H15" i="6"/>
  <c r="F8" i="6"/>
  <c r="J14" i="6"/>
  <c r="H9" i="6"/>
  <c r="F14" i="6"/>
  <c r="H14" i="6"/>
  <c r="L14" i="6"/>
  <c r="L9" i="6"/>
  <c r="J9" i="6"/>
  <c r="F9" i="6"/>
  <c r="L8" i="6"/>
  <c r="H8" i="6"/>
  <c r="D8" i="6"/>
  <c r="L11" i="6"/>
  <c r="J11" i="6"/>
  <c r="H11" i="6"/>
  <c r="F11" i="6"/>
  <c r="M21" i="6"/>
  <c r="D21" i="6" s="1"/>
  <c r="J18" i="6"/>
  <c r="L18" i="6"/>
  <c r="H18" i="6"/>
  <c r="D18" i="6"/>
  <c r="L10" i="5"/>
  <c r="J10" i="5"/>
  <c r="F10" i="5"/>
  <c r="D10" i="5"/>
  <c r="D19" i="5"/>
  <c r="L20" i="5"/>
  <c r="J20" i="5"/>
  <c r="F20" i="5"/>
  <c r="D20" i="5"/>
  <c r="L19" i="5"/>
  <c r="J19" i="5"/>
  <c r="H19" i="5"/>
  <c r="J9" i="5"/>
  <c r="L13" i="5"/>
  <c r="H13" i="5"/>
  <c r="H16" i="5"/>
  <c r="L14" i="5"/>
  <c r="F11" i="5"/>
  <c r="L11" i="5"/>
  <c r="F16" i="5"/>
  <c r="D16" i="5"/>
  <c r="L15" i="5"/>
  <c r="J15" i="5"/>
  <c r="J11" i="5"/>
  <c r="L16" i="5"/>
  <c r="L12" i="5"/>
  <c r="H15" i="5"/>
  <c r="F15" i="5"/>
  <c r="H11" i="5"/>
  <c r="J8" i="5"/>
  <c r="F8" i="5"/>
  <c r="L8" i="5"/>
  <c r="D8" i="5"/>
  <c r="L9" i="5"/>
  <c r="J14" i="5"/>
  <c r="H14" i="5"/>
  <c r="J12" i="5"/>
  <c r="F14" i="5"/>
  <c r="D12" i="5"/>
  <c r="M21" i="5"/>
  <c r="D21" i="5" s="1"/>
  <c r="H12" i="5"/>
  <c r="L8" i="4"/>
  <c r="H8" i="4"/>
  <c r="D8" i="4"/>
  <c r="F8" i="4"/>
  <c r="M21" i="4"/>
  <c r="M10" i="3"/>
  <c r="J10" i="3" s="1"/>
  <c r="J8" i="3"/>
  <c r="L9" i="3"/>
  <c r="H9" i="3"/>
  <c r="F9" i="3"/>
  <c r="D9" i="3"/>
  <c r="L8" i="3"/>
  <c r="H8" i="3"/>
  <c r="F8" i="3"/>
  <c r="D8" i="3"/>
  <c r="H21" i="6" l="1"/>
  <c r="J21" i="6"/>
  <c r="L21" i="6"/>
  <c r="F21" i="6"/>
  <c r="J21" i="5"/>
  <c r="F21" i="5"/>
  <c r="H21" i="5"/>
  <c r="L21" i="5"/>
  <c r="D10" i="3"/>
  <c r="F10" i="3"/>
  <c r="H10" i="3"/>
  <c r="L10" i="3"/>
  <c r="J21" i="4"/>
  <c r="H21" i="4"/>
  <c r="D21" i="4"/>
  <c r="L21" i="4"/>
  <c r="F21" i="4"/>
</calcChain>
</file>

<file path=xl/sharedStrings.xml><?xml version="1.0" encoding="utf-8"?>
<sst xmlns="http://schemas.openxmlformats.org/spreadsheetml/2006/main" count="1230" uniqueCount="307">
  <si>
    <t>TOTAL</t>
  </si>
  <si>
    <t>PRINCIPIO DE MAYORÍA RELATIVA</t>
  </si>
  <si>
    <t>SUPLENTE</t>
  </si>
  <si>
    <t>PERTENECE A</t>
  </si>
  <si>
    <t>NOMBRE COMPLETO</t>
  </si>
  <si>
    <t>PRINCIPIO DE REPRESENTACIÓN PROPORCIONAL</t>
  </si>
  <si>
    <t>PARTIDO</t>
  </si>
  <si>
    <t>PRINCIPIO</t>
  </si>
  <si>
    <t>VALOR</t>
  </si>
  <si>
    <t>%</t>
  </si>
  <si>
    <t>MR</t>
  </si>
  <si>
    <t>RP</t>
  </si>
  <si>
    <t>ACCIÓN AFIRMATIVA</t>
  </si>
  <si>
    <t>ACCIONES AFIRMATIVAS EN LAS CANDIDATURAS ELECTAS</t>
  </si>
  <si>
    <t>INDÍGENA</t>
  </si>
  <si>
    <t>N/A</t>
  </si>
  <si>
    <t>JOVEN</t>
  </si>
  <si>
    <t>INTEGRACIÓN TOTAL POR ACCIÓN AFIRMATIVA</t>
  </si>
  <si>
    <t>ACCIONES AFIRMATIVAS</t>
  </si>
  <si>
    <t>DISCAPACIDAD</t>
  </si>
  <si>
    <t>AYUNTAMIENTOS DEL ESTADO DE CAMPECHE</t>
  </si>
  <si>
    <t>AYUNTAMIENTO</t>
  </si>
  <si>
    <t>CARGO</t>
  </si>
  <si>
    <t>CAMPECHE</t>
  </si>
  <si>
    <t>PRESIDENTE/A</t>
  </si>
  <si>
    <t xml:space="preserve">REGIDOR/A   </t>
  </si>
  <si>
    <t xml:space="preserve">SÍNDICO/A   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</si>
  <si>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</si>
  <si>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</si>
  <si>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</si>
  <si>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</si>
  <si>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</si>
  <si>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</si>
  <si>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</si>
  <si>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</si>
  <si>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CANDELARIA</t>
  </si>
  <si>
    <t>CALAKMUL</t>
  </si>
  <si>
    <t>SEYBAPLAYA</t>
  </si>
  <si>
    <t>DZITBALCHÉ</t>
  </si>
  <si>
    <t>LGBTTTIQ+</t>
  </si>
  <si>
    <t>MOVIMIENTO CIUDADANO</t>
  </si>
  <si>
    <t>BIBY KAREN RABELO DE LA TORRE</t>
  </si>
  <si>
    <t>SARA EVELIN ESCALANTE FLORES</t>
  </si>
  <si>
    <t>VICENTE EXIQUIO CRUZ RAMIREZ</t>
  </si>
  <si>
    <t>JOSE RODRIGO TORRES CHULIN</t>
  </si>
  <si>
    <t>VERONICA VILLEGAS SAUCEDO</t>
  </si>
  <si>
    <t>SHIMIZU SU LIN CHIU HOIL</t>
  </si>
  <si>
    <t>JOSE MANUEL CAMBRANIS CABALLERO</t>
  </si>
  <si>
    <t>JOSE EDUARDO ALVAREZ PEREZ</t>
  </si>
  <si>
    <t>CLAUDIA PATRICIA LAVALLE RUBIO</t>
  </si>
  <si>
    <t>CLARISA IVONNE AGUILAR CANUL</t>
  </si>
  <si>
    <t>LUIS ANGEL MAY TUN</t>
  </si>
  <si>
    <t>GONZALO GAMAS ARAIZA</t>
  </si>
  <si>
    <t>ROSARIO DE LA CRUZ ROSADO RODRIGUEZ</t>
  </si>
  <si>
    <t>VIVIANA SOFIA FLORES ESTRADA</t>
  </si>
  <si>
    <t>RAFAEL FELIPE LEZAMA MINAYA</t>
  </si>
  <si>
    <t>RAMON ANTONIO ACOSTA RAMAYO</t>
  </si>
  <si>
    <t>YESMY YARET DEL PILAR CASTILLO COUOH</t>
  </si>
  <si>
    <t>AIDA ESTELA RUIZ NARVAEZ</t>
  </si>
  <si>
    <t>ERICKA YUVISA CANCHE RODRIGUEZ</t>
  </si>
  <si>
    <t>JOSELINE DE LA LUZ UREÑA TUZ</t>
  </si>
  <si>
    <t>MILTON ULISES MILLAN ATOCHE</t>
  </si>
  <si>
    <t>GILDARDO SALVADOR RODRIGUEZ RIVERO</t>
  </si>
  <si>
    <t>KARLA MARLENE AVILES REYES</t>
  </si>
  <si>
    <t>NICTE HA KU DZUL</t>
  </si>
  <si>
    <t>JUAN JOSE LOPEZ PEREZ</t>
  </si>
  <si>
    <t>ISRAEL PAN CHI</t>
  </si>
  <si>
    <t>MARIA GILDA DOLORES TUN CUY</t>
  </si>
  <si>
    <t>MARIA DEL CARMEN MOO SOSA</t>
  </si>
  <si>
    <t>JESUS SANTIAGO SOSA MAGAÑA</t>
  </si>
  <si>
    <t>FILIBERTO JESUS KU TURRIZA</t>
  </si>
  <si>
    <t>ANDREA GUADALUPE PALOMO CUEVAS</t>
  </si>
  <si>
    <t>YOLANDA DEL CARMEN CENTENO HERRERA</t>
  </si>
  <si>
    <t>JUAN DE DIOS CAAMAL MOO</t>
  </si>
  <si>
    <t>JORGE ALBERTO PACHECO UC</t>
  </si>
  <si>
    <t>MORENA</t>
  </si>
  <si>
    <t>PABLO GUTIERREZ LAZARUS</t>
  </si>
  <si>
    <t>PRISCILLA ISABEL HEREDIA NOVELO</t>
  </si>
  <si>
    <t>MARTHA PATRICIA DIAZ MONTES DE OCA</t>
  </si>
  <si>
    <t>ROCIO GUADALUPE JIMENEZ VERA HERNANDEZ</t>
  </si>
  <si>
    <t>JOSE SALVADOR GOMEZ HERNANDEZ</t>
  </si>
  <si>
    <t>MANUEL ANTONIO HERRERA PERALTA</t>
  </si>
  <si>
    <t>MARIA GUADALUPE HERNANDEZ GUTIERREZ</t>
  </si>
  <si>
    <t>MARTHA ELENA GARCIA LOPEZ</t>
  </si>
  <si>
    <t>PT</t>
  </si>
  <si>
    <t>ISAAC ELIHU DIAZ BRICEÑO</t>
  </si>
  <si>
    <t>CLAUDIA DEL CARMEN REJON RODRIGUEZ</t>
  </si>
  <si>
    <t>PVEM</t>
  </si>
  <si>
    <t>MONICA GUADALUPE MUGARTEGUI GARCIA</t>
  </si>
  <si>
    <t>PAOLA DEL PILAR CANO ORLAYNETA</t>
  </si>
  <si>
    <t>ZACARIAS DAGER RODRIGUEZ RIOS</t>
  </si>
  <si>
    <t>LUIS AUGUSTO MAY REJON</t>
  </si>
  <si>
    <t>NANCY DEL CARMEN ALEJANDRO DOMINGUEZ</t>
  </si>
  <si>
    <t>MIRIAM NAYELLY BERNAL COLOME</t>
  </si>
  <si>
    <t>MARCIA JANNETT HERNANDEZ TORAL</t>
  </si>
  <si>
    <t>ESTHER DEL SOCORRO ABREU DELGADO</t>
  </si>
  <si>
    <t>JULIO MANUEL SANCHEZ SOLIS</t>
  </si>
  <si>
    <t>JULIO CESAR VILLANUEVA PEÑA</t>
  </si>
  <si>
    <t>CLAUDETH SARRICOLEA CASTILLEJO</t>
  </si>
  <si>
    <t>ERIKA GUADALUPE MEDINA VALENZUELA</t>
  </si>
  <si>
    <t>CARMEN RAMON ROSADO JIMENEZ</t>
  </si>
  <si>
    <t>LUIS ENRIQUE HERNANDEZ CASANOVA</t>
  </si>
  <si>
    <t>CLAUDIA ARACELY DZIB DIAZ</t>
  </si>
  <si>
    <t>KENIA SELINA HIDALGO ZAVALA</t>
  </si>
  <si>
    <t>JUAN RAMON PEREZ ESCAMILLA</t>
  </si>
  <si>
    <t>LUZ MARIA POSADAS CORTES</t>
  </si>
  <si>
    <t>TILA DEL SOCORRO FUENTES SALVATIERRA</t>
  </si>
  <si>
    <t>YASMIN GISSEL MAYA PEREZ</t>
  </si>
  <si>
    <t>JOSE LUIS ARANDA GARCIA</t>
  </si>
  <si>
    <t>LUCIANO ANTONIO CARRILLO NAVARRO</t>
  </si>
  <si>
    <t>YAMILET ROJAS CORONA</t>
  </si>
  <si>
    <t>DORIAN DAMARIS VAZQUEZ MALDONADO</t>
  </si>
  <si>
    <t>JOSE CEVASTIAN YAM POOT</t>
  </si>
  <si>
    <t>SILVER ANTONIO VELAZQUEZ HERRERA</t>
  </si>
  <si>
    <t>YAREMY ARAINY CHI COLLI</t>
  </si>
  <si>
    <t>GABRIELA KOYOC CHAN</t>
  </si>
  <si>
    <t>ROBERTO ALFONSO POOT DE LA ROSA</t>
  </si>
  <si>
    <t>EDER YOJANSEEN XIU LOPEZ</t>
  </si>
  <si>
    <t>TERESITA DE JESUS TAX CHAN</t>
  </si>
  <si>
    <t>LISSETTE LOPEZ PECH</t>
  </si>
  <si>
    <t>WILBER JAVIER CANCHE UC</t>
  </si>
  <si>
    <t>MATILDE NATHALY EK CANUL</t>
  </si>
  <si>
    <t>MARIA GUADALUPE CETZ TORRES</t>
  </si>
  <si>
    <t>LOENNY BEATRIZ SANSORES PAT</t>
  </si>
  <si>
    <t>MICHEL GILBERTO COOX MAAS</t>
  </si>
  <si>
    <t>MARIA DEL CARMEN LOPEZ CHI</t>
  </si>
  <si>
    <t>PRI</t>
  </si>
  <si>
    <t>HIRAM ARANDA CALDERON</t>
  </si>
  <si>
    <t>JUAN ALBERTO HERRERA MOO</t>
  </si>
  <si>
    <t>MARIA JOSE TORAYA CANUL</t>
  </si>
  <si>
    <t>NABIL YARELY YE PECH</t>
  </si>
  <si>
    <t>ROMAN DE JESUS CANTO MORENO</t>
  </si>
  <si>
    <t>LUIS JAVIER PANTI MAY</t>
  </si>
  <si>
    <t>SOFIA HERNANDEZ COLLI</t>
  </si>
  <si>
    <t>MACARIA NAH NAAL</t>
  </si>
  <si>
    <t>PRD</t>
  </si>
  <si>
    <t>LIZANDRO PECH ACOSTA</t>
  </si>
  <si>
    <t>EDGAR MARTIN MAY CHE</t>
  </si>
  <si>
    <t>RAMONA ANTONIA CHAB CAAMAL</t>
  </si>
  <si>
    <t>DEYSI MARLENE CAUICH CHABLE</t>
  </si>
  <si>
    <t>ERIC JASIER UC MOO</t>
  </si>
  <si>
    <t>JULIAN DE JESUS CHAN CAUICH</t>
  </si>
  <si>
    <t>PEDRO JAVIER AYALA CAMARA</t>
  </si>
  <si>
    <t>ADELAIDA DEL CARMEN SOLIS LOPEZ</t>
  </si>
  <si>
    <t>MARIA DEL ROSARIO REYES LOPEZ</t>
  </si>
  <si>
    <t>ANDREA DEL CARMEN PERALTA CASTELLANOS</t>
  </si>
  <si>
    <t>JOSE JUAN GUZMAN ROSADO</t>
  </si>
  <si>
    <t>JOSE DEL CARMEN CHAN LOPEZ</t>
  </si>
  <si>
    <t>ROSARIO DEL CARMEN UC HERNANDEZ</t>
  </si>
  <si>
    <t>FATIMA DEL CARMEN CANUL VAZQUEZ</t>
  </si>
  <si>
    <t>ANTONIO MARTINEZ HERNANDEZ</t>
  </si>
  <si>
    <t>SALUD DEL CARMEN TOZCA LOPEZ</t>
  </si>
  <si>
    <t>DELFILIA GOMEZ LOPEZ</t>
  </si>
  <si>
    <t>MARCELA GARCIA CHAN</t>
  </si>
  <si>
    <t>CANDELARIO CRUZ PERALTA</t>
  </si>
  <si>
    <t>ABELARDO GUADALUPE CABRALES MARTINEZ</t>
  </si>
  <si>
    <t>MARIELA SANCHEZ ESPINOZA</t>
  </si>
  <si>
    <t>SONIA VILDA MARIA CHI UC</t>
  </si>
  <si>
    <t>JOSE PABLO UC VILLANUEVA</t>
  </si>
  <si>
    <t>CRESCENCIO REJON ROMERO</t>
  </si>
  <si>
    <t>DALIA EVELINA POOL CIME</t>
  </si>
  <si>
    <t>JUANITA DEL ROSARIO BAAS KU</t>
  </si>
  <si>
    <t>JOSE ENRIQUE MARTINEZ UICAB</t>
  </si>
  <si>
    <t>JUVENTUD</t>
  </si>
  <si>
    <t>ABNER JOSUE CHAN UICAB</t>
  </si>
  <si>
    <t>MARTHA DEL SOCORRO LOPEZ CHABLE</t>
  </si>
  <si>
    <t>MARIA DEL SOCORRO UC CHABLE</t>
  </si>
  <si>
    <t>LUIS FERNANDO PECH BAAS</t>
  </si>
  <si>
    <t>MANUEL ANTONIO CHI PECH</t>
  </si>
  <si>
    <t>MIRNA DEL CARMEN EK KUK</t>
  </si>
  <si>
    <t>JULIA GUADALUPE BAAS PECH</t>
  </si>
  <si>
    <t>JUAN CARLOS HERNANDEZ RATH</t>
  </si>
  <si>
    <t>FRANCISCO JAVIER ARIAS SANTANA</t>
  </si>
  <si>
    <t>MELIDA COJ PADILLA</t>
  </si>
  <si>
    <t>GLADIS ANTONIA CRUZ MOO</t>
  </si>
  <si>
    <t>MANUEL ALEJANDRO MEDERO MALACON</t>
  </si>
  <si>
    <t>EZEQUIEL BARRANCOS MORALES</t>
  </si>
  <si>
    <t>TELVINA PEDRAZA HERNANDEZ</t>
  </si>
  <si>
    <t>SHEILA FABIOLA FERRERA MORENO</t>
  </si>
  <si>
    <t>RAMON LEONARDO DIMAS GOMEZ</t>
  </si>
  <si>
    <t>KEVIN ALBERTO CHULINES TORRES</t>
  </si>
  <si>
    <t>MATILDE ENRIQUETA SARMIENTO MALDONADO</t>
  </si>
  <si>
    <t>ROSBELIA FERNANDEZ SALGADO</t>
  </si>
  <si>
    <t>OSWALDO DEL CARMEN GONZALEZ PEREZ</t>
  </si>
  <si>
    <t>TEODULO HERRERA LARA</t>
  </si>
  <si>
    <t>JAIME MUÑOZ MORFIN</t>
  </si>
  <si>
    <t>KAREN JACQUELINE ANDRADE VARGAS</t>
  </si>
  <si>
    <t>MARTHA PATRICIA HIDALGO JIMENEZ</t>
  </si>
  <si>
    <t>BLANCA AURORA DEL OLMO CRUZ</t>
  </si>
  <si>
    <t>CRISPIN ANTONIO DEL ANGEL CORONEL</t>
  </si>
  <si>
    <t>SAMUEL JESUS DOMINGUEZ RAMIREZ</t>
  </si>
  <si>
    <t>PRUDENCIA ARCOS VAZQUEZ</t>
  </si>
  <si>
    <t>LILIA CRUZ SANDOVAL</t>
  </si>
  <si>
    <t>MATEO SANCHEZ ALVARO</t>
  </si>
  <si>
    <t>VANESA LETICIA FALCON ESCUDERO</t>
  </si>
  <si>
    <t>TERESA FARIAS GONZALEZ</t>
  </si>
  <si>
    <t>ANGELICA JIMENEZ COBA</t>
  </si>
  <si>
    <t>JESUS MANUEL MORALES LOPEZ</t>
  </si>
  <si>
    <t>OTHONIEL MENDOZA TORRES</t>
  </si>
  <si>
    <t>GUADALUPE ACEVEDO RODRIGUEZ</t>
  </si>
  <si>
    <t>ROSA NELLY RODRIGUEZ SALOMON</t>
  </si>
  <si>
    <t>MACARIO DURAN PEREZ</t>
  </si>
  <si>
    <t>ISMAEL RUIZ OJEDA</t>
  </si>
  <si>
    <t>CAROLINA COBOS GONZALEZ</t>
  </si>
  <si>
    <t>NURIS DAMIAN RAMIREZ</t>
  </si>
  <si>
    <t>SAMUEL VASQUEZ RAMIREZ</t>
  </si>
  <si>
    <t>ESAU MENDEZ JIMENEZ</t>
  </si>
  <si>
    <t>SANDY GUTIERREZ BAUTISTA</t>
  </si>
  <si>
    <t>CARMEN BAUTISTA MAYA</t>
  </si>
  <si>
    <t>RAUL MONTEJO VASQUEZ</t>
  </si>
  <si>
    <t>CESAR PEREZ FLORES</t>
  </si>
  <si>
    <t>SANDRA YUSELMY MARTINEZ LOPEZ</t>
  </si>
  <si>
    <t>AURORA DE LA CRUZ GONZALEZ</t>
  </si>
  <si>
    <t>MAGDALENA DEL SOCORRO JIMENEZ PACHECO</t>
  </si>
  <si>
    <t>MARIANA MONTSERRAT HORTA CAHUICH</t>
  </si>
  <si>
    <t>EMIGDIO DZIB PAVON</t>
  </si>
  <si>
    <t>GASPAR MOGUEL EUAN</t>
  </si>
  <si>
    <t>MANUELA CHAN DOMINGUEZ</t>
  </si>
  <si>
    <t>GUADALUPE DEL SOCORRO TZAB QUETZ</t>
  </si>
  <si>
    <t>FRANCISCO ENRIQUE KUC VILLARINO</t>
  </si>
  <si>
    <t>LEONARDO ALLEYNICK GONZALEZ SEGOVIA</t>
  </si>
  <si>
    <t>GUADALUPE DE LOS ANGELES CARVAJAL PACHECO</t>
  </si>
  <si>
    <t>MARANATHA AMISADAI PEREZ TREJO</t>
  </si>
  <si>
    <t>YMARAL JOSE ALVAREZ QUINTAL</t>
  </si>
  <si>
    <t>FERNANDO JESUS UC ESPINOSA</t>
  </si>
  <si>
    <t>ESMERALDA NOHEMI HUCHIN CRUZ</t>
  </si>
  <si>
    <t>ROSA ISELA MORALES PERDOMO</t>
  </si>
  <si>
    <t>LUIS ANTONIO CHAN PUC</t>
  </si>
  <si>
    <t>JUAN GABRIEL CAMAS CANUL</t>
  </si>
  <si>
    <t>OLGA MARIA CHUC TUN</t>
  </si>
  <si>
    <t>MIRIAN DE JESUS CAUICH DZIB</t>
  </si>
  <si>
    <t>CARLOS ARMANDO COOL ORTIZ</t>
  </si>
  <si>
    <t>ARMANDO DE LA CRUZ DZUL PECH</t>
  </si>
  <si>
    <t>MARIA ISABEL AKE COOL</t>
  </si>
  <si>
    <t>ANGELICA MARIA CHI DZIB</t>
  </si>
  <si>
    <t>OSCAR HAZAEL CANUL TUN</t>
  </si>
  <si>
    <t>MIGUEL ANGEL TUCUCH PECH</t>
  </si>
  <si>
    <t>MELANIA AKE POOT</t>
  </si>
  <si>
    <t>EDDY ARACELY JIMENES TUN</t>
  </si>
  <si>
    <t>CRISTINA SINAI MARTINEZ SOSA</t>
  </si>
  <si>
    <t>YOLANDA CHAN PECH</t>
  </si>
  <si>
    <t>RICARDO MIGUEL MEDINA FARFAN</t>
  </si>
  <si>
    <t>HILDA ISABEL GOMEZ CAUICH</t>
  </si>
  <si>
    <t>FERNANDO MIGUEL MOGUEL COYOC</t>
  </si>
  <si>
    <t>BLANCA NEFERTARI HEREDIA COSGAYA</t>
  </si>
  <si>
    <t>PAN</t>
  </si>
  <si>
    <t>RAFAEL ALBERTO ROSADO OMMUNDSEN</t>
  </si>
  <si>
    <t>JOSE FERNANDO EUAN UCAN</t>
  </si>
  <si>
    <t>LOURDES DEL SOCORRO KUMUL MENDOZA</t>
  </si>
  <si>
    <t>ISAIAS ESTRELLA LLANES</t>
  </si>
  <si>
    <t>SILVIA MARIA AVILES RIVERA</t>
  </si>
  <si>
    <t>MARIO HERNANDEZ MAY</t>
  </si>
  <si>
    <t>NAVIL GUADALUPE CENTELLA PORTAL</t>
  </si>
  <si>
    <t>GUSTAVO FERRER KURI</t>
  </si>
  <si>
    <t>GUADALUPE DEL CARMEN LOPEZ HERNANDEZ</t>
  </si>
  <si>
    <t>MARLON EFRAIN PEREZ BENITEZ</t>
  </si>
  <si>
    <t>WENDY ELIZABETH DEL VALLE JIMENEZ</t>
  </si>
  <si>
    <t>MARIBEL VALDEZ VARGAS</t>
  </si>
  <si>
    <t>FRANCISCO MEDINA AMPARAN</t>
  </si>
  <si>
    <t>GINI MARGELI GONGORA SOSA</t>
  </si>
  <si>
    <t>ROSARIO ADRIANA SIMA CITALAN</t>
  </si>
  <si>
    <t>JOEL ANDRES CHUC AVILA</t>
  </si>
  <si>
    <t>PAULA ILIANA ORTIZ PECH</t>
  </si>
  <si>
    <t>VICTOR MANUEL AKE COUOH</t>
  </si>
  <si>
    <t>SAMUEL CERVERA CAMPOS</t>
  </si>
  <si>
    <t>SARA EMILIA BAEZA CAMPOS</t>
  </si>
  <si>
    <t>HEBERT RAFAEL INFANTE YE</t>
  </si>
  <si>
    <t>PAULINA SOLIS BIRRUETA</t>
  </si>
  <si>
    <t>FRANCISCO ALEX GUZMAN PERALTA</t>
  </si>
  <si>
    <t>JOSE MARTINEZ DIAZ</t>
  </si>
  <si>
    <t>ADRIANA DEL CARMEN CLEMENTE HERNANDEZ</t>
  </si>
  <si>
    <t>KARINA AURORA DEL JESUS DIAZ HERNANDEZ</t>
  </si>
  <si>
    <t>SINTIA VANESA UC TUZ</t>
  </si>
  <si>
    <t>JAIRO ROMAN CHAN MENA</t>
  </si>
  <si>
    <t>MARTHA DEL SOCORRO GARCIA MUÑOZ</t>
  </si>
  <si>
    <t>MARIA GUADALUPE CHABLE CAB</t>
  </si>
  <si>
    <t>LOURDES THAILY SALA GOMEZ</t>
  </si>
  <si>
    <t>NOEL VALENCIA VALLADARES</t>
  </si>
  <si>
    <t>CAMPECHE LIBRE</t>
  </si>
  <si>
    <t>MARINA ESPERANZA UC YAH</t>
  </si>
  <si>
    <t>YURINA HUCHIN CARRILLO</t>
  </si>
  <si>
    <t>VICTOR VELASCO VIVEROS</t>
  </si>
  <si>
    <t>RIGOBERTO FIGUEROA ORTIZ</t>
  </si>
  <si>
    <t>YOLANDA VALLES PECH</t>
  </si>
  <si>
    <t>NICOLASA DEL CARMEN JIMENEZ CHAN</t>
  </si>
  <si>
    <t>SILVIA SERRANO MORA</t>
  </si>
  <si>
    <t>PASCUAL ALVARO MENDEZ</t>
  </si>
  <si>
    <t>MANUELA GUTIERREZ LOPEZ</t>
  </si>
  <si>
    <t>MIGUEL ENRIQUE HERNANDEZ MAYO</t>
  </si>
  <si>
    <t>GABRIELA VELAZQUEZ RODRIGUEZ</t>
  </si>
  <si>
    <t>ROMAN REBOLLEDO MARTINEZ</t>
  </si>
  <si>
    <t>MARIA GUADALUPE UC CAAMAL</t>
  </si>
  <si>
    <t>YAIR OTHONIEL MUT REBOLLEDO</t>
  </si>
  <si>
    <t>MIRIAM AMAYA HERNANDEZ</t>
  </si>
  <si>
    <t>ROGELIO UCAN PECH</t>
  </si>
  <si>
    <t>ANA ROSA ALBINA KU MAS</t>
  </si>
  <si>
    <t>ROBERTO HIRAM HERRERA DZIB</t>
  </si>
  <si>
    <t>PROPIETARIO/A</t>
  </si>
  <si>
    <t>Nota: Solamente quienes están ejerciendo el cargo.</t>
  </si>
  <si>
    <t>AYUNTAMIENTO CON MÁS CANDIDATURAS ELECTAS POR ACCIÓN AFIRMATIVA</t>
  </si>
  <si>
    <t>AYUNTAMIENTO CON CANDIDATURAS ELECTAS POR ACCIÓN AFIRMATIVA</t>
  </si>
  <si>
    <t>CAMPECHE, CARMEN Y TENABO</t>
  </si>
  <si>
    <t>HECELCHAKÁN, HOPELCHÉN, CALAKMUL Y DZITBALCHÉ</t>
  </si>
  <si>
    <t>CAMPECHE, CARMEN, ESCÁRCEGA Y SEYBAPLAYA</t>
  </si>
  <si>
    <t>INTEGRACIÓN TOTAL POR ACCIÓN AFIRMATIVA DESGLOSADO POR AYUNTAMIENTOS</t>
  </si>
  <si>
    <t>INTEGRACIÓN POR ACCIÓN AFIRMATIVA DESGLOSADO POR AYUNTAMIENTOS POR EL PRINCIPIO DE REPRESENTACIÓN PROPORCIONAL</t>
  </si>
  <si>
    <t>INTEGRACIÓN POR ACCIÓN AFIRMATIVA DESGLOSADO POR AYUNTAMIENTOS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</si>
</sst>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6"/>
      <color theme="1"/>
      <name val="Arial"/>
      <family val="2"/>
    </font>
    <font>
      <sz val="11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rgb="FF727466"/>
        <bgColor indexed="64"/>
      </patternFill>
    </fill>
  </fills>
  <borders count="2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2" tint="-0.24994659260841701"/>
      </bottom>
      <diagonal/>
    </border>
    <border>
      <left style="thin">
        <color theme="0"/>
      </left>
      <right/>
      <top/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11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165" fontId="8" fillId="0" borderId="19" xfId="0" applyNumberFormat="1" applyFont="1" applyBorder="1" applyAlignment="1">
      <alignment horizontal="center"/>
    </xf>
    <xf numFmtId="165" fontId="8" fillId="0" borderId="20" xfId="0" applyNumberFormat="1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727466"/>
      <color rgb="FFFF0066"/>
      <color rgb="FF6600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0508921132236927E-2"/>
          <c:y val="5.0209205020920501E-2"/>
          <c:w val="0.91611788755194923"/>
          <c:h val="0.7323677722102918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'GRÁF AYUNTAMIENTO MR'!$C$4</c:f>
              <c:strCache>
                <c:ptCount val="1"/>
                <c:pt idx="0">
                  <c:v>JUVENTUD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MR'!$B$8:$B$20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MR'!$C$8:$C$20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7-4B96-BB21-157AD9A994D9}"/>
            </c:ext>
          </c:extLst>
        </c:ser>
        <c:ser>
          <c:idx val="1"/>
          <c:order val="1"/>
          <c:tx>
            <c:strRef>
              <c:f>'GRÁF AYUNTAMIENTO MR'!$E$4</c:f>
              <c:strCache>
                <c:ptCount val="1"/>
                <c:pt idx="0">
                  <c:v>INDÍGENA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MR'!$B$8:$B$20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MR'!$E$8:$E$20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7-4B96-BB21-157AD9A994D9}"/>
            </c:ext>
          </c:extLst>
        </c:ser>
        <c:ser>
          <c:idx val="2"/>
          <c:order val="2"/>
          <c:tx>
            <c:strRef>
              <c:f>'GRÁF AYUNTAMIENTO MR'!$G$4</c:f>
              <c:strCache>
                <c:ptCount val="1"/>
                <c:pt idx="0">
                  <c:v>DISCAPACIDAD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MR'!$B$8:$B$20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MR'!$G$8:$G$20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27-4B96-BB21-157AD9A994D9}"/>
            </c:ext>
          </c:extLst>
        </c:ser>
        <c:ser>
          <c:idx val="3"/>
          <c:order val="3"/>
          <c:tx>
            <c:strRef>
              <c:f>'GRÁF AYUNTAMIENTO MR'!$I$4</c:f>
              <c:strCache>
                <c:ptCount val="1"/>
                <c:pt idx="0">
                  <c:v>LGBTTTIQ+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MR'!$B$8:$B$20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MR'!$I$8:$I$20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27-4B96-BB21-157AD9A994D9}"/>
            </c:ext>
          </c:extLst>
        </c:ser>
        <c:ser>
          <c:idx val="4"/>
          <c:order val="4"/>
          <c:tx>
            <c:strRef>
              <c:f>'GRÁF AYUNTAMIENTO MR'!$K$4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MR'!$B$8:$B$20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MR'!$K$8:$K$20</c:f>
              <c:numCache>
                <c:formatCode>General</c:formatCode>
                <c:ptCount val="13"/>
                <c:pt idx="0">
                  <c:v>10</c:v>
                </c:pt>
                <c:pt idx="1">
                  <c:v>7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27-4B96-BB21-157AD9A99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5311183"/>
        <c:axId val="1605308783"/>
        <c:axId val="0"/>
      </c:bar3DChart>
      <c:catAx>
        <c:axId val="160531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05308783"/>
        <c:crosses val="autoZero"/>
        <c:auto val="1"/>
        <c:lblAlgn val="ctr"/>
        <c:lblOffset val="100"/>
        <c:noMultiLvlLbl val="0"/>
      </c:catAx>
      <c:valAx>
        <c:axId val="160530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053111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688950056028093E-2"/>
          <c:y val="6.1366806136680614E-2"/>
          <c:w val="0.91776409037695483"/>
          <c:h val="0.7212868845939711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'GRÁF AYUNTAMIENTO RP'!$C$4</c:f>
              <c:strCache>
                <c:ptCount val="1"/>
                <c:pt idx="0">
                  <c:v>JUVENTUD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RP'!$B$8:$B$20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RP'!$C$8:$C$20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8-4FC5-AD56-08A56FE6D620}"/>
            </c:ext>
          </c:extLst>
        </c:ser>
        <c:ser>
          <c:idx val="1"/>
          <c:order val="1"/>
          <c:tx>
            <c:strRef>
              <c:f>'GRÁF AYUNTAMIENTO RP'!$E$4</c:f>
              <c:strCache>
                <c:ptCount val="1"/>
                <c:pt idx="0">
                  <c:v>INDÍGENA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RP'!$B$8:$B$20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RP'!$E$8:$E$20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8-4FC5-AD56-08A56FE6D620}"/>
            </c:ext>
          </c:extLst>
        </c:ser>
        <c:ser>
          <c:idx val="2"/>
          <c:order val="2"/>
          <c:tx>
            <c:strRef>
              <c:f>'GRÁF AYUNTAMIENTO RP'!$G$4</c:f>
              <c:strCache>
                <c:ptCount val="1"/>
                <c:pt idx="0">
                  <c:v>DISCAPACIDAD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RP'!$B$8:$B$20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RP'!$G$8:$G$20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8-4FC5-AD56-08A56FE6D620}"/>
            </c:ext>
          </c:extLst>
        </c:ser>
        <c:ser>
          <c:idx val="3"/>
          <c:order val="3"/>
          <c:tx>
            <c:strRef>
              <c:f>'GRÁF AYUNTAMIENTO RP'!$I$4</c:f>
              <c:strCache>
                <c:ptCount val="1"/>
                <c:pt idx="0">
                  <c:v>LGBTTTIQ+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RP'!$B$8:$B$20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RP'!$I$8:$I$20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F8-4FC5-AD56-08A56FE6D620}"/>
            </c:ext>
          </c:extLst>
        </c:ser>
        <c:ser>
          <c:idx val="4"/>
          <c:order val="4"/>
          <c:tx>
            <c:strRef>
              <c:f>'GRÁF AYUNTAMIENTO RP'!$K$4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RP'!$B$8:$B$20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RP'!$K$8:$K$20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F8-4FC5-AD56-08A56FE6D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5311183"/>
        <c:axId val="1605308783"/>
        <c:axId val="0"/>
      </c:bar3DChart>
      <c:catAx>
        <c:axId val="160531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05308783"/>
        <c:crosses val="autoZero"/>
        <c:auto val="1"/>
        <c:lblAlgn val="ctr"/>
        <c:lblOffset val="100"/>
        <c:noMultiLvlLbl val="0"/>
      </c:catAx>
      <c:valAx>
        <c:axId val="160530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053111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509389406553405E-2"/>
          <c:y val="6.1366806136680614E-2"/>
          <c:w val="0.91394365102642972"/>
          <c:h val="0.7205734710296891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'GRÁF AYUNTAMIENTO MR Y RP'!$C$4</c:f>
              <c:strCache>
                <c:ptCount val="1"/>
                <c:pt idx="0">
                  <c:v>JUVENTUD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MR Y RP'!$B$8:$B$20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MR Y RP'!$C$8:$C$20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F-4555-B0D7-A8542BD22318}"/>
            </c:ext>
          </c:extLst>
        </c:ser>
        <c:ser>
          <c:idx val="1"/>
          <c:order val="1"/>
          <c:tx>
            <c:strRef>
              <c:f>'GRÁF AYUNTAMIENTO MR Y RP'!$E$4</c:f>
              <c:strCache>
                <c:ptCount val="1"/>
                <c:pt idx="0">
                  <c:v>INDÍGENA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MR Y RP'!$B$8:$B$20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MR Y RP'!$E$8:$E$20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0F-4555-B0D7-A8542BD22318}"/>
            </c:ext>
          </c:extLst>
        </c:ser>
        <c:ser>
          <c:idx val="2"/>
          <c:order val="2"/>
          <c:tx>
            <c:strRef>
              <c:f>'GRÁF AYUNTAMIENTO MR Y RP'!$G$4</c:f>
              <c:strCache>
                <c:ptCount val="1"/>
                <c:pt idx="0">
                  <c:v>DISCAPACIDAD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MR Y RP'!$B$8:$B$20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MR Y RP'!$G$8:$G$20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0F-4555-B0D7-A8542BD22318}"/>
            </c:ext>
          </c:extLst>
        </c:ser>
        <c:ser>
          <c:idx val="3"/>
          <c:order val="3"/>
          <c:tx>
            <c:strRef>
              <c:f>'GRÁF AYUNTAMIENTO MR Y RP'!$I$4</c:f>
              <c:strCache>
                <c:ptCount val="1"/>
                <c:pt idx="0">
                  <c:v>LGBTTTIQ+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MR Y RP'!$B$8:$B$20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MR Y RP'!$I$8:$I$20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0F-4555-B0D7-A8542BD22318}"/>
            </c:ext>
          </c:extLst>
        </c:ser>
        <c:ser>
          <c:idx val="4"/>
          <c:order val="4"/>
          <c:tx>
            <c:strRef>
              <c:f>'GRÁF AYUNTAMIENTO MR Y RP'!$K$4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 AYUNTAMIENTO MR Y RP'!$B$8:$B$20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'GRÁF AYUNTAMIENTO MR Y RP'!$K$8:$K$20</c:f>
              <c:numCache>
                <c:formatCode>General</c:formatCode>
                <c:ptCount val="13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11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0F-4555-B0D7-A8542BD22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5311183"/>
        <c:axId val="1605308783"/>
        <c:axId val="0"/>
      </c:bar3DChart>
      <c:catAx>
        <c:axId val="160531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05308783"/>
        <c:crosses val="autoZero"/>
        <c:auto val="1"/>
        <c:lblAlgn val="ctr"/>
        <c:lblOffset val="100"/>
        <c:noMultiLvlLbl val="0"/>
      </c:catAx>
      <c:valAx>
        <c:axId val="160530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053111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80413358987971"/>
          <c:y val="0"/>
          <c:w val="0.59322056982920335"/>
          <c:h val="1"/>
        </c:manualLayout>
      </c:layout>
      <c:pieChart>
        <c:varyColors val="1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0D-4344-8872-A8AAD25499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0D-4344-8872-A8AAD2549935}"/>
              </c:ext>
            </c:extLst>
          </c:dPt>
          <c:dPt>
            <c:idx val="2"/>
            <c:bubble3D val="0"/>
            <c:spPr>
              <a:solidFill>
                <a:srgbClr val="6600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0D-4344-8872-A8AAD2549935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0D-4344-8872-A8AAD2549935}"/>
              </c:ext>
            </c:extLst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B1-4F06-9F25-2F16D110C170}"/>
              </c:ext>
            </c:extLst>
          </c:dPt>
          <c:dLbls>
            <c:dLbl>
              <c:idx val="0"/>
              <c:layout>
                <c:manualLayout>
                  <c:x val="-2.3527722650759208E-2"/>
                  <c:y val="1.545260309441418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JUVENTUD</a:t>
                    </a:r>
                    <a:r>
                      <a:rPr lang="en-US" baseline="0"/>
                      <a:t>
</a:t>
                    </a:r>
                    <a:fld id="{08C6AF83-AFE4-4E67-8950-805319FF3414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800"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9847926619441406E-2"/>
                      <c:h val="7.880827578151236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00D-4344-8872-A8AAD2549935}"/>
                </c:ext>
              </c:extLst>
            </c:dLbl>
            <c:dLbl>
              <c:idx val="1"/>
              <c:layout>
                <c:manualLayout>
                  <c:x val="-4.0528817986666077E-2"/>
                  <c:y val="4.15292966753785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0D-4344-8872-A8AAD2549935}"/>
                </c:ext>
              </c:extLst>
            </c:dLbl>
            <c:dLbl>
              <c:idx val="2"/>
              <c:layout>
                <c:manualLayout>
                  <c:x val="-2.1820920684249161E-2"/>
                  <c:y val="2.079409345539672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0D-4344-8872-A8AAD2549935}"/>
                </c:ext>
              </c:extLst>
            </c:dLbl>
            <c:dLbl>
              <c:idx val="3"/>
              <c:layout>
                <c:manualLayout>
                  <c:x val="-5.6159932936727559E-2"/>
                  <c:y val="0.121388349467311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0D-4344-8872-A8AAD2549935}"/>
                </c:ext>
              </c:extLst>
            </c:dLbl>
            <c:dLbl>
              <c:idx val="4"/>
              <c:layout>
                <c:manualLayout>
                  <c:x val="0.17142643647965375"/>
                  <c:y val="-0.135038207694323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B1-4F06-9F25-2F16D110C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('GRÁFICA TOTAL'!$D$4,'GRÁFICA TOTAL'!$F$4,'GRÁFICA TOTAL'!$H$4,'GRÁFICA TOTAL'!$J$4,'GRÁFICA TOTAL'!$L$4)</c:f>
              <c:strCache>
                <c:ptCount val="5"/>
                <c:pt idx="0">
                  <c:v>JOVEN</c:v>
                </c:pt>
                <c:pt idx="1">
                  <c:v>INDÍGENA</c:v>
                </c:pt>
                <c:pt idx="2">
                  <c:v>DISCAPACIDAD</c:v>
                </c:pt>
                <c:pt idx="3">
                  <c:v>LGBTTTIQ+</c:v>
                </c:pt>
                <c:pt idx="4">
                  <c:v>N/A</c:v>
                </c:pt>
              </c:strCache>
            </c:strRef>
          </c:cat>
          <c:val>
            <c:numRef>
              <c:f>('GRÁFICA TOTAL'!$D$10,'GRÁFICA TOTAL'!$F$10,'GRÁFICA TOTAL'!$H$10,'GRÁFICA TOTAL'!$J$10,'GRÁFICA TOTAL'!$L$10)</c:f>
              <c:numCache>
                <c:formatCode>0.0000%</c:formatCode>
                <c:ptCount val="5"/>
                <c:pt idx="0">
                  <c:v>3.3112582781456956E-2</c:v>
                </c:pt>
                <c:pt idx="1">
                  <c:v>3.9735099337748346E-2</c:v>
                </c:pt>
                <c:pt idx="2">
                  <c:v>6.6225165562913907E-3</c:v>
                </c:pt>
                <c:pt idx="3">
                  <c:v>3.9735099337748346E-2</c:v>
                </c:pt>
                <c:pt idx="4">
                  <c:v>0.88079470198675491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0D-4344-8872-A8AAD25499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22</xdr:row>
      <xdr:rowOff>0</xdr:rowOff>
    </xdr:from>
    <xdr:to>
      <xdr:col>13</xdr:col>
      <xdr:colOff>657224</xdr:colOff>
      <xdr:row>41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E09F7A-186A-6B86-A667-592971905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0</xdr:rowOff>
    </xdr:from>
    <xdr:to>
      <xdr:col>13</xdr:col>
      <xdr:colOff>619125</xdr:colOff>
      <xdr:row>41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6DF28B-36F8-4C5D-9ECB-E3DF05C98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</xdr:colOff>
      <xdr:row>22</xdr:row>
      <xdr:rowOff>0</xdr:rowOff>
    </xdr:from>
    <xdr:to>
      <xdr:col>13</xdr:col>
      <xdr:colOff>670891</xdr:colOff>
      <xdr:row>41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4D807F-11C4-41B6-81EE-15ED74857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1</xdr:row>
      <xdr:rowOff>47625</xdr:rowOff>
    </xdr:from>
    <xdr:to>
      <xdr:col>13</xdr:col>
      <xdr:colOff>219075</xdr:colOff>
      <xdr:row>11</xdr:row>
      <xdr:rowOff>155029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5B8CD642-D906-46C1-8A96-9828ACDFF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12080</xdr:colOff>
      <xdr:row>11</xdr:row>
      <xdr:rowOff>129285</xdr:rowOff>
    </xdr:from>
    <xdr:to>
      <xdr:col>16</xdr:col>
      <xdr:colOff>219075</xdr:colOff>
      <xdr:row>33</xdr:row>
      <xdr:rowOff>47625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DFE41C54-8D41-4A08-A063-08504545E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DE30-EA3F-463A-AB85-4CC4CD1C4FDB}">
  <dimension ref="A1:AA103"/>
  <sheetViews>
    <sheetView tabSelected="1" view="pageBreakPreview" zoomScaleNormal="100" zoomScaleSheetLayoutView="100" workbookViewId="0">
      <selection activeCell="A2" sqref="A2:H2"/>
    </sheetView>
  </sheetViews>
  <sheetFormatPr baseColWidth="10" defaultRowHeight="15" x14ac:dyDescent="0.25"/>
  <cols>
    <col min="1" max="1" width="13.28515625" style="6" customWidth="1"/>
    <col min="2" max="2" width="17.7109375" style="6" customWidth="1"/>
    <col min="3" max="3" width="24" style="3" customWidth="1"/>
    <col min="4" max="4" width="29" style="4" customWidth="1"/>
    <col min="5" max="5" width="19.85546875" style="3" customWidth="1"/>
    <col min="6" max="6" width="26.5703125" style="5" customWidth="1"/>
    <col min="7" max="7" width="29" style="3" customWidth="1"/>
    <col min="8" max="8" width="20" style="5" customWidth="1"/>
    <col min="9" max="9" width="14.85546875" style="5" customWidth="1"/>
    <col min="10" max="10" width="10.140625" style="3" customWidth="1"/>
    <col min="11" max="11" width="14.85546875" style="5" customWidth="1"/>
    <col min="12" max="12" width="10.140625" style="3" customWidth="1"/>
    <col min="13" max="13" width="14.85546875" style="5" customWidth="1"/>
    <col min="14" max="14" width="10.140625" style="3" customWidth="1"/>
    <col min="15" max="15" width="14.85546875" style="5" customWidth="1"/>
    <col min="16" max="16" width="10.140625" style="3" customWidth="1"/>
    <col min="17" max="17" width="14.85546875" style="5" customWidth="1"/>
    <col min="18" max="18" width="10.140625" style="3" customWidth="1"/>
    <col min="19" max="19" width="14.85546875" style="5" customWidth="1"/>
    <col min="20" max="20" width="10.140625" style="3" customWidth="1"/>
    <col min="21" max="21" width="14.85546875" style="5" customWidth="1"/>
    <col min="22" max="22" width="10.140625" style="3" customWidth="1"/>
    <col min="23" max="23" width="14.85546875" style="5" customWidth="1"/>
    <col min="24" max="24" width="10.140625" style="3" customWidth="1"/>
    <col min="25" max="25" width="15.7109375" style="3" customWidth="1"/>
    <col min="26" max="26" width="12.7109375" style="3" customWidth="1"/>
    <col min="27" max="27" width="19.42578125" style="5" customWidth="1"/>
  </cols>
  <sheetData>
    <row r="1" spans="1:27" s="1" customFormat="1" ht="49.5" customHeight="1" x14ac:dyDescent="0.2">
      <c r="A1" s="44" t="s">
        <v>20</v>
      </c>
      <c r="B1" s="44"/>
      <c r="C1" s="44"/>
      <c r="D1" s="44"/>
      <c r="E1" s="44"/>
      <c r="F1" s="44"/>
      <c r="G1" s="44"/>
      <c r="H1" s="44"/>
      <c r="I1" s="13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s="1" customFormat="1" ht="17.25" customHeight="1" x14ac:dyDescent="0.2">
      <c r="A2" s="41" t="s">
        <v>13</v>
      </c>
      <c r="B2" s="41"/>
      <c r="C2" s="41"/>
      <c r="D2" s="41"/>
      <c r="E2" s="41"/>
      <c r="F2" s="41"/>
      <c r="G2" s="41"/>
      <c r="H2" s="4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41" t="s">
        <v>1</v>
      </c>
      <c r="B3" s="41"/>
      <c r="C3" s="41"/>
      <c r="D3" s="41"/>
      <c r="E3" s="41"/>
      <c r="F3" s="41"/>
      <c r="G3" s="41"/>
      <c r="H3" s="41"/>
      <c r="I3" s="19"/>
    </row>
    <row r="4" spans="1:27" x14ac:dyDescent="0.25">
      <c r="A4" s="7"/>
      <c r="B4" s="7"/>
      <c r="C4" s="8"/>
      <c r="D4" s="8"/>
      <c r="E4" s="9"/>
      <c r="F4" s="8"/>
      <c r="G4" s="8"/>
      <c r="H4" s="7"/>
      <c r="I4" s="19"/>
    </row>
    <row r="5" spans="1:27" x14ac:dyDescent="0.25">
      <c r="A5" s="42" t="s">
        <v>21</v>
      </c>
      <c r="B5" s="42" t="s">
        <v>22</v>
      </c>
      <c r="C5" s="43" t="s">
        <v>297</v>
      </c>
      <c r="D5" s="43"/>
      <c r="E5" s="43"/>
      <c r="F5" s="43" t="s">
        <v>2</v>
      </c>
      <c r="G5" s="43"/>
      <c r="H5" s="43"/>
      <c r="I5" s="19"/>
    </row>
    <row r="6" spans="1:27" ht="14.25" customHeight="1" x14ac:dyDescent="0.25">
      <c r="A6" s="42"/>
      <c r="B6" s="42"/>
      <c r="C6" s="32" t="s">
        <v>3</v>
      </c>
      <c r="D6" s="32" t="s">
        <v>4</v>
      </c>
      <c r="E6" s="31" t="s">
        <v>12</v>
      </c>
      <c r="F6" s="32" t="s">
        <v>3</v>
      </c>
      <c r="G6" s="32" t="s">
        <v>4</v>
      </c>
      <c r="H6" s="31" t="s">
        <v>12</v>
      </c>
      <c r="I6" s="19"/>
    </row>
    <row r="7" spans="1:27" x14ac:dyDescent="0.25">
      <c r="A7" s="26" t="s">
        <v>23</v>
      </c>
      <c r="B7" s="26" t="s">
        <v>24</v>
      </c>
      <c r="C7" s="26" t="s">
        <v>40</v>
      </c>
      <c r="D7" s="26" t="s">
        <v>41</v>
      </c>
      <c r="E7" s="27" t="s">
        <v>15</v>
      </c>
      <c r="F7" s="26" t="s">
        <v>40</v>
      </c>
      <c r="G7" s="26" t="s">
        <v>42</v>
      </c>
      <c r="H7" s="27" t="s">
        <v>15</v>
      </c>
      <c r="I7" s="19"/>
    </row>
    <row r="8" spans="1:27" x14ac:dyDescent="0.25">
      <c r="A8" s="26" t="s">
        <v>23</v>
      </c>
      <c r="B8" s="26" t="s">
        <v>25</v>
      </c>
      <c r="C8" s="26" t="s">
        <v>40</v>
      </c>
      <c r="D8" s="26" t="s">
        <v>43</v>
      </c>
      <c r="E8" s="27" t="s">
        <v>15</v>
      </c>
      <c r="F8" s="26" t="s">
        <v>40</v>
      </c>
      <c r="G8" s="26" t="s">
        <v>44</v>
      </c>
      <c r="H8" s="27" t="s">
        <v>15</v>
      </c>
      <c r="I8" s="19"/>
    </row>
    <row r="9" spans="1:27" x14ac:dyDescent="0.25">
      <c r="A9" s="26" t="s">
        <v>23</v>
      </c>
      <c r="B9" s="26" t="s">
        <v>25</v>
      </c>
      <c r="C9" s="26" t="s">
        <v>40</v>
      </c>
      <c r="D9" s="26" t="s">
        <v>45</v>
      </c>
      <c r="E9" s="27" t="s">
        <v>15</v>
      </c>
      <c r="F9" s="26" t="s">
        <v>40</v>
      </c>
      <c r="G9" s="26" t="s">
        <v>46</v>
      </c>
      <c r="H9" s="27" t="s">
        <v>15</v>
      </c>
      <c r="I9" s="19"/>
    </row>
    <row r="10" spans="1:27" ht="22.5" x14ac:dyDescent="0.25">
      <c r="A10" s="26" t="s">
        <v>23</v>
      </c>
      <c r="B10" s="26" t="s">
        <v>25</v>
      </c>
      <c r="C10" s="26" t="s">
        <v>40</v>
      </c>
      <c r="D10" s="26" t="s">
        <v>47</v>
      </c>
      <c r="E10" s="27" t="s">
        <v>15</v>
      </c>
      <c r="F10" s="26" t="s">
        <v>40</v>
      </c>
      <c r="G10" s="26" t="s">
        <v>48</v>
      </c>
      <c r="H10" s="27" t="s">
        <v>15</v>
      </c>
      <c r="I10" s="19"/>
    </row>
    <row r="11" spans="1:27" x14ac:dyDescent="0.25">
      <c r="A11" s="26" t="s">
        <v>23</v>
      </c>
      <c r="B11" s="26" t="s">
        <v>25</v>
      </c>
      <c r="C11" s="26" t="s">
        <v>40</v>
      </c>
      <c r="D11" s="26" t="s">
        <v>49</v>
      </c>
      <c r="E11" s="27" t="s">
        <v>15</v>
      </c>
      <c r="F11" s="26" t="s">
        <v>40</v>
      </c>
      <c r="G11" s="26" t="s">
        <v>50</v>
      </c>
      <c r="H11" s="27" t="s">
        <v>15</v>
      </c>
      <c r="I11" s="19"/>
    </row>
    <row r="12" spans="1:27" x14ac:dyDescent="0.25">
      <c r="A12" s="26" t="s">
        <v>23</v>
      </c>
      <c r="B12" s="26" t="s">
        <v>25</v>
      </c>
      <c r="C12" s="26" t="s">
        <v>40</v>
      </c>
      <c r="D12" s="26" t="s">
        <v>51</v>
      </c>
      <c r="E12" s="27" t="s">
        <v>15</v>
      </c>
      <c r="F12" s="26" t="s">
        <v>40</v>
      </c>
      <c r="G12" s="26" t="s">
        <v>52</v>
      </c>
      <c r="H12" s="27" t="s">
        <v>15</v>
      </c>
      <c r="I12" s="19"/>
    </row>
    <row r="13" spans="1:27" ht="22.5" x14ac:dyDescent="0.25">
      <c r="A13" s="26" t="s">
        <v>23</v>
      </c>
      <c r="B13" s="26" t="s">
        <v>25</v>
      </c>
      <c r="C13" s="26" t="s">
        <v>40</v>
      </c>
      <c r="D13" s="26" t="s">
        <v>53</v>
      </c>
      <c r="E13" s="27" t="s">
        <v>15</v>
      </c>
      <c r="F13" s="26" t="s">
        <v>40</v>
      </c>
      <c r="G13" s="26" t="s">
        <v>54</v>
      </c>
      <c r="H13" s="27" t="s">
        <v>15</v>
      </c>
      <c r="I13" s="19"/>
    </row>
    <row r="14" spans="1:27" x14ac:dyDescent="0.25">
      <c r="A14" s="26" t="s">
        <v>23</v>
      </c>
      <c r="B14" s="26" t="s">
        <v>25</v>
      </c>
      <c r="C14" s="26" t="s">
        <v>40</v>
      </c>
      <c r="D14" s="26" t="s">
        <v>55</v>
      </c>
      <c r="E14" s="27" t="s">
        <v>15</v>
      </c>
      <c r="F14" s="26" t="s">
        <v>40</v>
      </c>
      <c r="G14" s="26" t="s">
        <v>56</v>
      </c>
      <c r="H14" s="27" t="s">
        <v>15</v>
      </c>
      <c r="I14" s="19"/>
    </row>
    <row r="15" spans="1:27" ht="22.5" x14ac:dyDescent="0.25">
      <c r="A15" s="26" t="s">
        <v>23</v>
      </c>
      <c r="B15" s="26" t="s">
        <v>26</v>
      </c>
      <c r="C15" s="26" t="s">
        <v>40</v>
      </c>
      <c r="D15" s="26" t="s">
        <v>57</v>
      </c>
      <c r="E15" s="27" t="s">
        <v>15</v>
      </c>
      <c r="F15" s="26" t="s">
        <v>40</v>
      </c>
      <c r="G15" s="26" t="s">
        <v>58</v>
      </c>
      <c r="H15" s="27" t="s">
        <v>15</v>
      </c>
      <c r="I15" s="19"/>
    </row>
    <row r="16" spans="1:27" x14ac:dyDescent="0.25">
      <c r="A16" s="26" t="s">
        <v>23</v>
      </c>
      <c r="B16" s="26" t="s">
        <v>26</v>
      </c>
      <c r="C16" s="26" t="s">
        <v>40</v>
      </c>
      <c r="D16" s="26" t="s">
        <v>59</v>
      </c>
      <c r="E16" s="27" t="s">
        <v>15</v>
      </c>
      <c r="F16" s="26" t="s">
        <v>40</v>
      </c>
      <c r="G16" s="26" t="s">
        <v>60</v>
      </c>
      <c r="H16" s="27" t="s">
        <v>15</v>
      </c>
      <c r="I16" s="19"/>
    </row>
    <row r="17" spans="1:9" ht="22.5" x14ac:dyDescent="0.25">
      <c r="A17" s="26" t="s">
        <v>27</v>
      </c>
      <c r="B17" s="26" t="s">
        <v>24</v>
      </c>
      <c r="C17" s="26" t="s">
        <v>40</v>
      </c>
      <c r="D17" s="26" t="s">
        <v>61</v>
      </c>
      <c r="E17" s="27" t="s">
        <v>15</v>
      </c>
      <c r="F17" s="26" t="s">
        <v>40</v>
      </c>
      <c r="G17" s="26" t="s">
        <v>62</v>
      </c>
      <c r="H17" s="27" t="s">
        <v>15</v>
      </c>
      <c r="I17" s="19"/>
    </row>
    <row r="18" spans="1:9" x14ac:dyDescent="0.25">
      <c r="A18" s="26" t="s">
        <v>27</v>
      </c>
      <c r="B18" s="26" t="s">
        <v>25</v>
      </c>
      <c r="C18" s="26" t="s">
        <v>40</v>
      </c>
      <c r="D18" s="26" t="s">
        <v>63</v>
      </c>
      <c r="E18" s="27" t="s">
        <v>15</v>
      </c>
      <c r="F18" s="26" t="s">
        <v>40</v>
      </c>
      <c r="G18" s="26" t="s">
        <v>64</v>
      </c>
      <c r="H18" s="27" t="s">
        <v>15</v>
      </c>
      <c r="I18" s="19"/>
    </row>
    <row r="19" spans="1:9" x14ac:dyDescent="0.25">
      <c r="A19" s="26" t="s">
        <v>27</v>
      </c>
      <c r="B19" s="26" t="s">
        <v>25</v>
      </c>
      <c r="C19" s="26" t="s">
        <v>40</v>
      </c>
      <c r="D19" s="26" t="s">
        <v>65</v>
      </c>
      <c r="E19" s="27" t="s">
        <v>15</v>
      </c>
      <c r="F19" s="26" t="s">
        <v>40</v>
      </c>
      <c r="G19" s="26" t="s">
        <v>66</v>
      </c>
      <c r="H19" s="27" t="s">
        <v>15</v>
      </c>
      <c r="I19" s="19"/>
    </row>
    <row r="20" spans="1:9" x14ac:dyDescent="0.25">
      <c r="A20" s="26" t="s">
        <v>27</v>
      </c>
      <c r="B20" s="26" t="s">
        <v>25</v>
      </c>
      <c r="C20" s="26" t="s">
        <v>40</v>
      </c>
      <c r="D20" s="26" t="s">
        <v>67</v>
      </c>
      <c r="E20" s="27" t="s">
        <v>15</v>
      </c>
      <c r="F20" s="26" t="s">
        <v>40</v>
      </c>
      <c r="G20" s="26" t="s">
        <v>68</v>
      </c>
      <c r="H20" s="27" t="s">
        <v>15</v>
      </c>
      <c r="I20" s="19"/>
    </row>
    <row r="21" spans="1:9" x14ac:dyDescent="0.25">
      <c r="A21" s="26" t="s">
        <v>27</v>
      </c>
      <c r="B21" s="26" t="s">
        <v>25</v>
      </c>
      <c r="C21" s="26" t="s">
        <v>40</v>
      </c>
      <c r="D21" s="26" t="s">
        <v>69</v>
      </c>
      <c r="E21" s="27" t="s">
        <v>15</v>
      </c>
      <c r="F21" s="26" t="s">
        <v>40</v>
      </c>
      <c r="G21" s="26" t="s">
        <v>70</v>
      </c>
      <c r="H21" s="27" t="s">
        <v>15</v>
      </c>
      <c r="I21" s="19"/>
    </row>
    <row r="22" spans="1:9" ht="22.5" x14ac:dyDescent="0.25">
      <c r="A22" s="26" t="s">
        <v>27</v>
      </c>
      <c r="B22" s="26" t="s">
        <v>25</v>
      </c>
      <c r="C22" s="26" t="s">
        <v>40</v>
      </c>
      <c r="D22" s="26" t="s">
        <v>71</v>
      </c>
      <c r="E22" s="27" t="s">
        <v>15</v>
      </c>
      <c r="F22" s="26" t="s">
        <v>40</v>
      </c>
      <c r="G22" s="26" t="s">
        <v>72</v>
      </c>
      <c r="H22" s="27" t="s">
        <v>15</v>
      </c>
      <c r="I22" s="19"/>
    </row>
    <row r="23" spans="1:9" x14ac:dyDescent="0.25">
      <c r="A23" s="26" t="s">
        <v>27</v>
      </c>
      <c r="B23" s="26" t="s">
        <v>26</v>
      </c>
      <c r="C23" s="26" t="s">
        <v>40</v>
      </c>
      <c r="D23" s="26" t="s">
        <v>73</v>
      </c>
      <c r="E23" s="27" t="s">
        <v>15</v>
      </c>
      <c r="F23" s="26" t="s">
        <v>40</v>
      </c>
      <c r="G23" s="26" t="s">
        <v>74</v>
      </c>
      <c r="H23" s="27" t="s">
        <v>15</v>
      </c>
      <c r="I23" s="19"/>
    </row>
    <row r="24" spans="1:9" x14ac:dyDescent="0.25">
      <c r="A24" s="26" t="s">
        <v>28</v>
      </c>
      <c r="B24" s="26" t="s">
        <v>24</v>
      </c>
      <c r="C24" s="26" t="s">
        <v>75</v>
      </c>
      <c r="D24" s="26" t="s">
        <v>76</v>
      </c>
      <c r="E24" s="27" t="s">
        <v>15</v>
      </c>
      <c r="F24" s="26" t="s">
        <v>75</v>
      </c>
      <c r="G24" s="26" t="s">
        <v>77</v>
      </c>
      <c r="H24" s="27" t="s">
        <v>15</v>
      </c>
      <c r="I24" s="19"/>
    </row>
    <row r="25" spans="1:9" ht="22.5" x14ac:dyDescent="0.25">
      <c r="A25" s="26" t="s">
        <v>28</v>
      </c>
      <c r="B25" s="26" t="s">
        <v>25</v>
      </c>
      <c r="C25" s="26" t="s">
        <v>75</v>
      </c>
      <c r="D25" s="26" t="s">
        <v>78</v>
      </c>
      <c r="E25" s="27" t="s">
        <v>15</v>
      </c>
      <c r="F25" s="26" t="s">
        <v>75</v>
      </c>
      <c r="G25" s="26" t="s">
        <v>79</v>
      </c>
      <c r="H25" s="27" t="s">
        <v>15</v>
      </c>
      <c r="I25" s="19"/>
    </row>
    <row r="26" spans="1:9" x14ac:dyDescent="0.25">
      <c r="A26" s="26" t="s">
        <v>28</v>
      </c>
      <c r="B26" s="26" t="s">
        <v>25</v>
      </c>
      <c r="C26" s="26" t="s">
        <v>75</v>
      </c>
      <c r="D26" s="26" t="s">
        <v>80</v>
      </c>
      <c r="E26" s="27" t="s">
        <v>15</v>
      </c>
      <c r="F26" s="26" t="s">
        <v>75</v>
      </c>
      <c r="G26" s="26" t="s">
        <v>81</v>
      </c>
      <c r="H26" s="27" t="s">
        <v>15</v>
      </c>
      <c r="I26" s="19"/>
    </row>
    <row r="27" spans="1:9" ht="22.5" x14ac:dyDescent="0.25">
      <c r="A27" s="26" t="s">
        <v>28</v>
      </c>
      <c r="B27" s="26" t="s">
        <v>25</v>
      </c>
      <c r="C27" s="26" t="s">
        <v>75</v>
      </c>
      <c r="D27" s="26" t="s">
        <v>82</v>
      </c>
      <c r="E27" s="27" t="s">
        <v>15</v>
      </c>
      <c r="F27" s="26" t="s">
        <v>75</v>
      </c>
      <c r="G27" s="26" t="s">
        <v>83</v>
      </c>
      <c r="H27" s="27" t="s">
        <v>15</v>
      </c>
      <c r="I27" s="19"/>
    </row>
    <row r="28" spans="1:9" ht="22.5" x14ac:dyDescent="0.25">
      <c r="A28" s="26" t="s">
        <v>28</v>
      </c>
      <c r="B28" s="26" t="s">
        <v>25</v>
      </c>
      <c r="C28" s="26" t="s">
        <v>84</v>
      </c>
      <c r="D28" s="26" t="s">
        <v>85</v>
      </c>
      <c r="E28" s="27" t="s">
        <v>15</v>
      </c>
      <c r="F28" s="26" t="s">
        <v>84</v>
      </c>
      <c r="G28" s="26" t="s">
        <v>86</v>
      </c>
      <c r="H28" s="27" t="s">
        <v>15</v>
      </c>
      <c r="I28" s="19"/>
    </row>
    <row r="29" spans="1:9" ht="22.5" x14ac:dyDescent="0.25">
      <c r="A29" s="26" t="s">
        <v>28</v>
      </c>
      <c r="B29" s="26" t="s">
        <v>25</v>
      </c>
      <c r="C29" s="26" t="s">
        <v>87</v>
      </c>
      <c r="D29" s="26" t="s">
        <v>88</v>
      </c>
      <c r="E29" s="27" t="s">
        <v>15</v>
      </c>
      <c r="F29" s="26" t="s">
        <v>87</v>
      </c>
      <c r="G29" s="26" t="s">
        <v>89</v>
      </c>
      <c r="H29" s="27" t="s">
        <v>15</v>
      </c>
      <c r="I29" s="19"/>
    </row>
    <row r="30" spans="1:9" x14ac:dyDescent="0.25">
      <c r="A30" s="26" t="s">
        <v>28</v>
      </c>
      <c r="B30" s="26" t="s">
        <v>25</v>
      </c>
      <c r="C30" s="26" t="s">
        <v>75</v>
      </c>
      <c r="D30" s="26" t="s">
        <v>90</v>
      </c>
      <c r="E30" s="27" t="s">
        <v>39</v>
      </c>
      <c r="F30" s="26" t="s">
        <v>75</v>
      </c>
      <c r="G30" s="26" t="s">
        <v>91</v>
      </c>
      <c r="H30" s="27" t="s">
        <v>39</v>
      </c>
      <c r="I30" s="19"/>
    </row>
    <row r="31" spans="1:9" ht="22.5" x14ac:dyDescent="0.25">
      <c r="A31" s="26" t="s">
        <v>28</v>
      </c>
      <c r="B31" s="26" t="s">
        <v>25</v>
      </c>
      <c r="C31" s="26" t="s">
        <v>75</v>
      </c>
      <c r="D31" s="26" t="s">
        <v>92</v>
      </c>
      <c r="E31" s="27" t="s">
        <v>15</v>
      </c>
      <c r="F31" s="26" t="s">
        <v>75</v>
      </c>
      <c r="G31" s="26" t="s">
        <v>93</v>
      </c>
      <c r="H31" s="27" t="s">
        <v>15</v>
      </c>
      <c r="I31" s="19"/>
    </row>
    <row r="32" spans="1:9" ht="22.5" x14ac:dyDescent="0.25">
      <c r="A32" s="26" t="s">
        <v>28</v>
      </c>
      <c r="B32" s="26" t="s">
        <v>26</v>
      </c>
      <c r="C32" s="26" t="s">
        <v>75</v>
      </c>
      <c r="D32" s="26" t="s">
        <v>94</v>
      </c>
      <c r="E32" s="27" t="s">
        <v>15</v>
      </c>
      <c r="F32" s="26" t="s">
        <v>75</v>
      </c>
      <c r="G32" s="26" t="s">
        <v>95</v>
      </c>
      <c r="H32" s="27" t="s">
        <v>15</v>
      </c>
      <c r="I32" s="19"/>
    </row>
    <row r="33" spans="1:8" x14ac:dyDescent="0.25">
      <c r="A33" s="26" t="s">
        <v>28</v>
      </c>
      <c r="B33" s="26" t="s">
        <v>26</v>
      </c>
      <c r="C33" s="26" t="s">
        <v>75</v>
      </c>
      <c r="D33" s="26" t="s">
        <v>96</v>
      </c>
      <c r="E33" s="27" t="s">
        <v>15</v>
      </c>
      <c r="F33" s="26" t="s">
        <v>75</v>
      </c>
      <c r="G33" s="26" t="s">
        <v>97</v>
      </c>
      <c r="H33" s="27" t="s">
        <v>15</v>
      </c>
    </row>
    <row r="34" spans="1:8" ht="22.5" x14ac:dyDescent="0.25">
      <c r="A34" s="26" t="s">
        <v>29</v>
      </c>
      <c r="B34" s="26" t="s">
        <v>24</v>
      </c>
      <c r="C34" s="26" t="s">
        <v>75</v>
      </c>
      <c r="D34" s="26" t="s">
        <v>98</v>
      </c>
      <c r="E34" s="27" t="s">
        <v>15</v>
      </c>
      <c r="F34" s="26" t="s">
        <v>75</v>
      </c>
      <c r="G34" s="26" t="s">
        <v>99</v>
      </c>
      <c r="H34" s="27" t="s">
        <v>15</v>
      </c>
    </row>
    <row r="35" spans="1:8" ht="22.5" x14ac:dyDescent="0.25">
      <c r="A35" s="26" t="s">
        <v>29</v>
      </c>
      <c r="B35" s="26" t="s">
        <v>25</v>
      </c>
      <c r="C35" s="26" t="s">
        <v>75</v>
      </c>
      <c r="D35" s="26" t="s">
        <v>100</v>
      </c>
      <c r="E35" s="27" t="s">
        <v>15</v>
      </c>
      <c r="F35" s="26" t="s">
        <v>75</v>
      </c>
      <c r="G35" s="26" t="s">
        <v>101</v>
      </c>
      <c r="H35" s="27" t="s">
        <v>15</v>
      </c>
    </row>
    <row r="36" spans="1:8" x14ac:dyDescent="0.25">
      <c r="A36" s="26" t="s">
        <v>29</v>
      </c>
      <c r="B36" s="26" t="s">
        <v>25</v>
      </c>
      <c r="C36" s="26" t="s">
        <v>75</v>
      </c>
      <c r="D36" s="26" t="s">
        <v>102</v>
      </c>
      <c r="E36" s="27" t="s">
        <v>15</v>
      </c>
      <c r="F36" s="26" t="s">
        <v>75</v>
      </c>
      <c r="G36" s="26" t="s">
        <v>103</v>
      </c>
      <c r="H36" s="27" t="s">
        <v>15</v>
      </c>
    </row>
    <row r="37" spans="1:8" x14ac:dyDescent="0.25">
      <c r="A37" s="26" t="s">
        <v>29</v>
      </c>
      <c r="B37" s="26" t="s">
        <v>25</v>
      </c>
      <c r="C37" s="26" t="s">
        <v>75</v>
      </c>
      <c r="D37" s="26" t="s">
        <v>104</v>
      </c>
      <c r="E37" s="27" t="s">
        <v>15</v>
      </c>
      <c r="F37" s="26" t="s">
        <v>75</v>
      </c>
      <c r="G37" s="26" t="s">
        <v>105</v>
      </c>
      <c r="H37" s="27" t="s">
        <v>15</v>
      </c>
    </row>
    <row r="38" spans="1:8" ht="22.5" x14ac:dyDescent="0.25">
      <c r="A38" s="26" t="s">
        <v>29</v>
      </c>
      <c r="B38" s="26" t="s">
        <v>25</v>
      </c>
      <c r="C38" s="26" t="s">
        <v>84</v>
      </c>
      <c r="D38" s="26" t="s">
        <v>106</v>
      </c>
      <c r="E38" s="27" t="s">
        <v>15</v>
      </c>
      <c r="F38" s="26" t="s">
        <v>84</v>
      </c>
      <c r="G38" s="26" t="s">
        <v>107</v>
      </c>
      <c r="H38" s="27" t="s">
        <v>15</v>
      </c>
    </row>
    <row r="39" spans="1:8" ht="22.5" x14ac:dyDescent="0.25">
      <c r="A39" s="26" t="s">
        <v>29</v>
      </c>
      <c r="B39" s="26" t="s">
        <v>25</v>
      </c>
      <c r="C39" s="26" t="s">
        <v>87</v>
      </c>
      <c r="D39" s="26" t="s">
        <v>108</v>
      </c>
      <c r="E39" s="27" t="s">
        <v>15</v>
      </c>
      <c r="F39" s="26" t="s">
        <v>87</v>
      </c>
      <c r="G39" s="26" t="s">
        <v>109</v>
      </c>
      <c r="H39" s="27" t="s">
        <v>15</v>
      </c>
    </row>
    <row r="40" spans="1:8" ht="22.5" x14ac:dyDescent="0.25">
      <c r="A40" s="26" t="s">
        <v>29</v>
      </c>
      <c r="B40" s="26" t="s">
        <v>26</v>
      </c>
      <c r="C40" s="26" t="s">
        <v>75</v>
      </c>
      <c r="D40" s="26" t="s">
        <v>110</v>
      </c>
      <c r="E40" s="27" t="s">
        <v>15</v>
      </c>
      <c r="F40" s="26" t="s">
        <v>75</v>
      </c>
      <c r="G40" s="26" t="s">
        <v>111</v>
      </c>
      <c r="H40" s="27" t="s">
        <v>15</v>
      </c>
    </row>
    <row r="41" spans="1:8" ht="22.5" x14ac:dyDescent="0.25">
      <c r="A41" s="26" t="s">
        <v>30</v>
      </c>
      <c r="B41" s="26" t="s">
        <v>24</v>
      </c>
      <c r="C41" s="26" t="s">
        <v>40</v>
      </c>
      <c r="D41" s="26" t="s">
        <v>112</v>
      </c>
      <c r="E41" s="27" t="s">
        <v>15</v>
      </c>
      <c r="F41" s="26" t="s">
        <v>40</v>
      </c>
      <c r="G41" s="26" t="s">
        <v>113</v>
      </c>
      <c r="H41" s="27" t="s">
        <v>15</v>
      </c>
    </row>
    <row r="42" spans="1:8" x14ac:dyDescent="0.25">
      <c r="A42" s="26" t="s">
        <v>30</v>
      </c>
      <c r="B42" s="26" t="s">
        <v>25</v>
      </c>
      <c r="C42" s="26" t="s">
        <v>40</v>
      </c>
      <c r="D42" s="26" t="s">
        <v>114</v>
      </c>
      <c r="E42" s="27" t="s">
        <v>15</v>
      </c>
      <c r="F42" s="26" t="s">
        <v>40</v>
      </c>
      <c r="G42" s="26" t="s">
        <v>115</v>
      </c>
      <c r="H42" s="27" t="s">
        <v>15</v>
      </c>
    </row>
    <row r="43" spans="1:8" ht="22.5" x14ac:dyDescent="0.25">
      <c r="A43" s="26" t="s">
        <v>30</v>
      </c>
      <c r="B43" s="26" t="s">
        <v>25</v>
      </c>
      <c r="C43" s="26" t="s">
        <v>40</v>
      </c>
      <c r="D43" s="26" t="s">
        <v>116</v>
      </c>
      <c r="E43" s="27" t="s">
        <v>15</v>
      </c>
      <c r="F43" s="26" t="s">
        <v>40</v>
      </c>
      <c r="G43" s="26" t="s">
        <v>117</v>
      </c>
      <c r="H43" s="27" t="s">
        <v>15</v>
      </c>
    </row>
    <row r="44" spans="1:8" x14ac:dyDescent="0.25">
      <c r="A44" s="26" t="s">
        <v>30</v>
      </c>
      <c r="B44" s="26" t="s">
        <v>25</v>
      </c>
      <c r="C44" s="26" t="s">
        <v>40</v>
      </c>
      <c r="D44" s="26" t="s">
        <v>118</v>
      </c>
      <c r="E44" s="27" t="s">
        <v>15</v>
      </c>
      <c r="F44" s="26" t="s">
        <v>40</v>
      </c>
      <c r="G44" s="26" t="s">
        <v>119</v>
      </c>
      <c r="H44" s="27" t="s">
        <v>15</v>
      </c>
    </row>
    <row r="45" spans="1:8" x14ac:dyDescent="0.25">
      <c r="A45" s="26" t="s">
        <v>30</v>
      </c>
      <c r="B45" s="26" t="s">
        <v>25</v>
      </c>
      <c r="C45" s="26" t="s">
        <v>40</v>
      </c>
      <c r="D45" s="26" t="s">
        <v>120</v>
      </c>
      <c r="E45" s="27" t="s">
        <v>14</v>
      </c>
      <c r="F45" s="26" t="s">
        <v>40</v>
      </c>
      <c r="G45" s="26" t="s">
        <v>121</v>
      </c>
      <c r="H45" s="27" t="s">
        <v>14</v>
      </c>
    </row>
    <row r="46" spans="1:8" x14ac:dyDescent="0.25">
      <c r="A46" s="26" t="s">
        <v>30</v>
      </c>
      <c r="B46" s="26" t="s">
        <v>25</v>
      </c>
      <c r="C46" s="26" t="s">
        <v>40</v>
      </c>
      <c r="D46" s="26" t="s">
        <v>122</v>
      </c>
      <c r="E46" s="27" t="s">
        <v>15</v>
      </c>
      <c r="F46" s="26" t="s">
        <v>40</v>
      </c>
      <c r="G46" s="26" t="s">
        <v>123</v>
      </c>
      <c r="H46" s="27" t="s">
        <v>15</v>
      </c>
    </row>
    <row r="47" spans="1:8" x14ac:dyDescent="0.25">
      <c r="A47" s="26" t="s">
        <v>30</v>
      </c>
      <c r="B47" s="26" t="s">
        <v>26</v>
      </c>
      <c r="C47" s="26" t="s">
        <v>40</v>
      </c>
      <c r="D47" s="26" t="s">
        <v>124</v>
      </c>
      <c r="E47" s="27" t="s">
        <v>15</v>
      </c>
      <c r="F47" s="26" t="s">
        <v>40</v>
      </c>
      <c r="G47" s="26" t="s">
        <v>125</v>
      </c>
      <c r="H47" s="27" t="s">
        <v>15</v>
      </c>
    </row>
    <row r="48" spans="1:8" x14ac:dyDescent="0.25">
      <c r="A48" s="26" t="s">
        <v>31</v>
      </c>
      <c r="B48" s="26" t="s">
        <v>24</v>
      </c>
      <c r="C48" s="26" t="s">
        <v>126</v>
      </c>
      <c r="D48" s="26" t="s">
        <v>127</v>
      </c>
      <c r="E48" s="27" t="s">
        <v>15</v>
      </c>
      <c r="F48" s="26" t="s">
        <v>126</v>
      </c>
      <c r="G48" s="26" t="s">
        <v>128</v>
      </c>
      <c r="H48" s="27" t="s">
        <v>15</v>
      </c>
    </row>
    <row r="49" spans="1:8" x14ac:dyDescent="0.25">
      <c r="A49" s="26" t="s">
        <v>31</v>
      </c>
      <c r="B49" s="26" t="s">
        <v>25</v>
      </c>
      <c r="C49" s="26" t="s">
        <v>126</v>
      </c>
      <c r="D49" s="26" t="s">
        <v>129</v>
      </c>
      <c r="E49" s="27" t="s">
        <v>15</v>
      </c>
      <c r="F49" s="26" t="s">
        <v>126</v>
      </c>
      <c r="G49" s="26" t="s">
        <v>130</v>
      </c>
      <c r="H49" s="27" t="s">
        <v>15</v>
      </c>
    </row>
    <row r="50" spans="1:8" x14ac:dyDescent="0.25">
      <c r="A50" s="26" t="s">
        <v>31</v>
      </c>
      <c r="B50" s="26" t="s">
        <v>25</v>
      </c>
      <c r="C50" s="26" t="s">
        <v>126</v>
      </c>
      <c r="D50" s="26" t="s">
        <v>131</v>
      </c>
      <c r="E50" s="27" t="s">
        <v>15</v>
      </c>
      <c r="F50" s="26" t="s">
        <v>126</v>
      </c>
      <c r="G50" s="26" t="s">
        <v>132</v>
      </c>
      <c r="H50" s="27" t="s">
        <v>15</v>
      </c>
    </row>
    <row r="51" spans="1:8" x14ac:dyDescent="0.25">
      <c r="A51" s="26" t="s">
        <v>31</v>
      </c>
      <c r="B51" s="26" t="s">
        <v>25</v>
      </c>
      <c r="C51" s="26" t="s">
        <v>126</v>
      </c>
      <c r="D51" s="26" t="s">
        <v>133</v>
      </c>
      <c r="E51" s="27" t="s">
        <v>15</v>
      </c>
      <c r="F51" s="26" t="s">
        <v>126</v>
      </c>
      <c r="G51" s="26" t="s">
        <v>134</v>
      </c>
      <c r="H51" s="27" t="s">
        <v>15</v>
      </c>
    </row>
    <row r="52" spans="1:8" x14ac:dyDescent="0.25">
      <c r="A52" s="26" t="s">
        <v>31</v>
      </c>
      <c r="B52" s="26" t="s">
        <v>25</v>
      </c>
      <c r="C52" s="26" t="s">
        <v>135</v>
      </c>
      <c r="D52" s="26" t="s">
        <v>136</v>
      </c>
      <c r="E52" s="27" t="s">
        <v>15</v>
      </c>
      <c r="F52" s="26" t="s">
        <v>135</v>
      </c>
      <c r="G52" s="26" t="s">
        <v>137</v>
      </c>
      <c r="H52" s="27" t="s">
        <v>15</v>
      </c>
    </row>
    <row r="53" spans="1:8" x14ac:dyDescent="0.25">
      <c r="A53" s="26" t="s">
        <v>31</v>
      </c>
      <c r="B53" s="26" t="s">
        <v>25</v>
      </c>
      <c r="C53" s="26" t="s">
        <v>126</v>
      </c>
      <c r="D53" s="26" t="s">
        <v>138</v>
      </c>
      <c r="E53" s="27" t="s">
        <v>14</v>
      </c>
      <c r="F53" s="26" t="s">
        <v>126</v>
      </c>
      <c r="G53" s="26" t="s">
        <v>139</v>
      </c>
      <c r="H53" s="27" t="s">
        <v>14</v>
      </c>
    </row>
    <row r="54" spans="1:8" x14ac:dyDescent="0.25">
      <c r="A54" s="26" t="s">
        <v>31</v>
      </c>
      <c r="B54" s="26" t="s">
        <v>26</v>
      </c>
      <c r="C54" s="26" t="s">
        <v>126</v>
      </c>
      <c r="D54" s="26" t="s">
        <v>140</v>
      </c>
      <c r="E54" s="27" t="s">
        <v>15</v>
      </c>
      <c r="F54" s="26" t="s">
        <v>126</v>
      </c>
      <c r="G54" s="26" t="s">
        <v>141</v>
      </c>
      <c r="H54" s="27" t="s">
        <v>15</v>
      </c>
    </row>
    <row r="55" spans="1:8" x14ac:dyDescent="0.25">
      <c r="A55" s="26" t="s">
        <v>32</v>
      </c>
      <c r="B55" s="26" t="s">
        <v>24</v>
      </c>
      <c r="C55" s="26" t="s">
        <v>84</v>
      </c>
      <c r="D55" s="26" t="s">
        <v>142</v>
      </c>
      <c r="E55" s="27" t="s">
        <v>15</v>
      </c>
      <c r="F55" s="26" t="s">
        <v>84</v>
      </c>
      <c r="G55" s="26" t="s">
        <v>143</v>
      </c>
      <c r="H55" s="27" t="s">
        <v>15</v>
      </c>
    </row>
    <row r="56" spans="1:8" ht="22.5" x14ac:dyDescent="0.25">
      <c r="A56" s="26" t="s">
        <v>32</v>
      </c>
      <c r="B56" s="26" t="s">
        <v>25</v>
      </c>
      <c r="C56" s="26" t="s">
        <v>84</v>
      </c>
      <c r="D56" s="26" t="s">
        <v>144</v>
      </c>
      <c r="E56" s="27" t="s">
        <v>15</v>
      </c>
      <c r="F56" s="26" t="s">
        <v>84</v>
      </c>
      <c r="G56" s="26" t="s">
        <v>145</v>
      </c>
      <c r="H56" s="27" t="s">
        <v>15</v>
      </c>
    </row>
    <row r="57" spans="1:8" x14ac:dyDescent="0.25">
      <c r="A57" s="26" t="s">
        <v>32</v>
      </c>
      <c r="B57" s="26" t="s">
        <v>25</v>
      </c>
      <c r="C57" s="26" t="s">
        <v>84</v>
      </c>
      <c r="D57" s="26" t="s">
        <v>146</v>
      </c>
      <c r="E57" s="27" t="s">
        <v>15</v>
      </c>
      <c r="F57" s="26" t="s">
        <v>84</v>
      </c>
      <c r="G57" s="26" t="s">
        <v>147</v>
      </c>
      <c r="H57" s="27" t="s">
        <v>15</v>
      </c>
    </row>
    <row r="58" spans="1:8" ht="22.5" x14ac:dyDescent="0.25">
      <c r="A58" s="26" t="s">
        <v>32</v>
      </c>
      <c r="B58" s="26" t="s">
        <v>25</v>
      </c>
      <c r="C58" s="26" t="s">
        <v>84</v>
      </c>
      <c r="D58" s="26" t="s">
        <v>148</v>
      </c>
      <c r="E58" s="27" t="s">
        <v>15</v>
      </c>
      <c r="F58" s="26" t="s">
        <v>84</v>
      </c>
      <c r="G58" s="26" t="s">
        <v>149</v>
      </c>
      <c r="H58" s="27" t="s">
        <v>15</v>
      </c>
    </row>
    <row r="59" spans="1:8" x14ac:dyDescent="0.25">
      <c r="A59" s="26" t="s">
        <v>32</v>
      </c>
      <c r="B59" s="26" t="s">
        <v>25</v>
      </c>
      <c r="C59" s="26" t="s">
        <v>84</v>
      </c>
      <c r="D59" s="26" t="s">
        <v>150</v>
      </c>
      <c r="E59" s="27" t="s">
        <v>15</v>
      </c>
      <c r="F59" s="26" t="s">
        <v>84</v>
      </c>
      <c r="G59" s="26" t="s">
        <v>151</v>
      </c>
      <c r="H59" s="27" t="s">
        <v>15</v>
      </c>
    </row>
    <row r="60" spans="1:8" x14ac:dyDescent="0.25">
      <c r="A60" s="26" t="s">
        <v>32</v>
      </c>
      <c r="B60" s="26" t="s">
        <v>25</v>
      </c>
      <c r="C60" s="26" t="s">
        <v>84</v>
      </c>
      <c r="D60" s="26" t="s">
        <v>152</v>
      </c>
      <c r="E60" s="27" t="s">
        <v>15</v>
      </c>
      <c r="F60" s="26" t="s">
        <v>84</v>
      </c>
      <c r="G60" s="26" t="s">
        <v>153</v>
      </c>
      <c r="H60" s="27" t="s">
        <v>15</v>
      </c>
    </row>
    <row r="61" spans="1:8" ht="22.5" x14ac:dyDescent="0.25">
      <c r="A61" s="26" t="s">
        <v>32</v>
      </c>
      <c r="B61" s="26" t="s">
        <v>26</v>
      </c>
      <c r="C61" s="26" t="s">
        <v>84</v>
      </c>
      <c r="D61" s="26" t="s">
        <v>154</v>
      </c>
      <c r="E61" s="27" t="s">
        <v>15</v>
      </c>
      <c r="F61" s="26" t="s">
        <v>84</v>
      </c>
      <c r="G61" s="26" t="s">
        <v>155</v>
      </c>
      <c r="H61" s="27" t="s">
        <v>15</v>
      </c>
    </row>
    <row r="62" spans="1:8" x14ac:dyDescent="0.25">
      <c r="A62" s="26" t="s">
        <v>33</v>
      </c>
      <c r="B62" s="26" t="s">
        <v>24</v>
      </c>
      <c r="C62" s="26" t="s">
        <v>87</v>
      </c>
      <c r="D62" s="26" t="s">
        <v>156</v>
      </c>
      <c r="E62" s="27" t="s">
        <v>15</v>
      </c>
      <c r="F62" s="26" t="s">
        <v>87</v>
      </c>
      <c r="G62" s="26" t="s">
        <v>157</v>
      </c>
      <c r="H62" s="27" t="s">
        <v>15</v>
      </c>
    </row>
    <row r="63" spans="1:8" x14ac:dyDescent="0.25">
      <c r="A63" s="26" t="s">
        <v>33</v>
      </c>
      <c r="B63" s="26" t="s">
        <v>25</v>
      </c>
      <c r="C63" s="26" t="s">
        <v>75</v>
      </c>
      <c r="D63" s="26" t="s">
        <v>158</v>
      </c>
      <c r="E63" s="27" t="s">
        <v>19</v>
      </c>
      <c r="F63" s="26" t="s">
        <v>75</v>
      </c>
      <c r="G63" s="26" t="s">
        <v>159</v>
      </c>
      <c r="H63" s="27" t="s">
        <v>19</v>
      </c>
    </row>
    <row r="64" spans="1:8" x14ac:dyDescent="0.25">
      <c r="A64" s="26" t="s">
        <v>33</v>
      </c>
      <c r="B64" s="26" t="s">
        <v>25</v>
      </c>
      <c r="C64" s="26" t="s">
        <v>75</v>
      </c>
      <c r="D64" s="26" t="s">
        <v>160</v>
      </c>
      <c r="E64" s="27" t="s">
        <v>15</v>
      </c>
      <c r="F64" s="26" t="s">
        <v>75</v>
      </c>
      <c r="G64" s="26" t="s">
        <v>161</v>
      </c>
      <c r="H64" s="27" t="s">
        <v>15</v>
      </c>
    </row>
    <row r="65" spans="1:8" x14ac:dyDescent="0.25">
      <c r="A65" s="26" t="s">
        <v>33</v>
      </c>
      <c r="B65" s="26" t="s">
        <v>25</v>
      </c>
      <c r="C65" s="26" t="s">
        <v>75</v>
      </c>
      <c r="D65" s="26" t="s">
        <v>162</v>
      </c>
      <c r="E65" s="27" t="s">
        <v>163</v>
      </c>
      <c r="F65" s="26" t="s">
        <v>75</v>
      </c>
      <c r="G65" s="26" t="s">
        <v>164</v>
      </c>
      <c r="H65" s="27" t="s">
        <v>163</v>
      </c>
    </row>
    <row r="66" spans="1:8" ht="22.5" x14ac:dyDescent="0.25">
      <c r="A66" s="26" t="s">
        <v>33</v>
      </c>
      <c r="B66" s="26" t="s">
        <v>25</v>
      </c>
      <c r="C66" s="26" t="s">
        <v>84</v>
      </c>
      <c r="D66" s="26" t="s">
        <v>165</v>
      </c>
      <c r="E66" s="27" t="s">
        <v>15</v>
      </c>
      <c r="F66" s="26" t="s">
        <v>84</v>
      </c>
      <c r="G66" s="26" t="s">
        <v>166</v>
      </c>
      <c r="H66" s="27" t="s">
        <v>15</v>
      </c>
    </row>
    <row r="67" spans="1:8" x14ac:dyDescent="0.25">
      <c r="A67" s="26" t="s">
        <v>33</v>
      </c>
      <c r="B67" s="26" t="s">
        <v>25</v>
      </c>
      <c r="C67" s="26" t="s">
        <v>87</v>
      </c>
      <c r="D67" s="26" t="s">
        <v>167</v>
      </c>
      <c r="E67" s="27" t="s">
        <v>15</v>
      </c>
      <c r="F67" s="26" t="s">
        <v>87</v>
      </c>
      <c r="G67" s="26" t="s">
        <v>168</v>
      </c>
      <c r="H67" s="27" t="s">
        <v>15</v>
      </c>
    </row>
    <row r="68" spans="1:8" x14ac:dyDescent="0.25">
      <c r="A68" s="26" t="s">
        <v>33</v>
      </c>
      <c r="B68" s="26" t="s">
        <v>26</v>
      </c>
      <c r="C68" s="26" t="s">
        <v>75</v>
      </c>
      <c r="D68" s="26" t="s">
        <v>169</v>
      </c>
      <c r="E68" s="27" t="s">
        <v>15</v>
      </c>
      <c r="F68" s="26" t="s">
        <v>75</v>
      </c>
      <c r="G68" s="26" t="s">
        <v>170</v>
      </c>
      <c r="H68" s="27" t="s">
        <v>15</v>
      </c>
    </row>
    <row r="69" spans="1:8" x14ac:dyDescent="0.25">
      <c r="A69" s="26" t="s">
        <v>34</v>
      </c>
      <c r="B69" s="26" t="s">
        <v>24</v>
      </c>
      <c r="C69" s="26" t="s">
        <v>75</v>
      </c>
      <c r="D69" s="26" t="s">
        <v>171</v>
      </c>
      <c r="E69" s="27" t="s">
        <v>15</v>
      </c>
      <c r="F69" s="28" t="s">
        <v>75</v>
      </c>
      <c r="G69" s="26" t="s">
        <v>172</v>
      </c>
      <c r="H69" s="27" t="s">
        <v>15</v>
      </c>
    </row>
    <row r="70" spans="1:8" x14ac:dyDescent="0.25">
      <c r="A70" s="26" t="s">
        <v>34</v>
      </c>
      <c r="B70" s="26" t="s">
        <v>25</v>
      </c>
      <c r="C70" s="26" t="s">
        <v>75</v>
      </c>
      <c r="D70" s="26" t="s">
        <v>173</v>
      </c>
      <c r="E70" s="27" t="s">
        <v>15</v>
      </c>
      <c r="F70" s="26" t="s">
        <v>75</v>
      </c>
      <c r="G70" s="26" t="s">
        <v>174</v>
      </c>
      <c r="H70" s="27" t="s">
        <v>15</v>
      </c>
    </row>
    <row r="71" spans="1:8" ht="22.5" x14ac:dyDescent="0.25">
      <c r="A71" s="26" t="s">
        <v>34</v>
      </c>
      <c r="B71" s="26" t="s">
        <v>25</v>
      </c>
      <c r="C71" s="26" t="s">
        <v>75</v>
      </c>
      <c r="D71" s="26" t="s">
        <v>175</v>
      </c>
      <c r="E71" s="27" t="s">
        <v>15</v>
      </c>
      <c r="F71" s="26" t="s">
        <v>75</v>
      </c>
      <c r="G71" s="26" t="s">
        <v>176</v>
      </c>
      <c r="H71" s="27" t="s">
        <v>15</v>
      </c>
    </row>
    <row r="72" spans="1:8" x14ac:dyDescent="0.25">
      <c r="A72" s="26" t="s">
        <v>34</v>
      </c>
      <c r="B72" s="26" t="s">
        <v>25</v>
      </c>
      <c r="C72" s="26" t="s">
        <v>75</v>
      </c>
      <c r="D72" s="26" t="s">
        <v>177</v>
      </c>
      <c r="E72" s="27" t="s">
        <v>39</v>
      </c>
      <c r="F72" s="26" t="s">
        <v>75</v>
      </c>
      <c r="G72" s="26" t="s">
        <v>178</v>
      </c>
      <c r="H72" s="27" t="s">
        <v>39</v>
      </c>
    </row>
    <row r="73" spans="1:8" x14ac:dyDescent="0.25">
      <c r="A73" s="26" t="s">
        <v>34</v>
      </c>
      <c r="B73" s="26" t="s">
        <v>25</v>
      </c>
      <c r="C73" s="26" t="s">
        <v>84</v>
      </c>
      <c r="D73" s="26" t="s">
        <v>179</v>
      </c>
      <c r="E73" s="27" t="s">
        <v>15</v>
      </c>
      <c r="F73" s="26" t="s">
        <v>84</v>
      </c>
      <c r="G73" s="26" t="s">
        <v>180</v>
      </c>
      <c r="H73" s="27" t="s">
        <v>15</v>
      </c>
    </row>
    <row r="74" spans="1:8" ht="22.5" x14ac:dyDescent="0.25">
      <c r="A74" s="26" t="s">
        <v>34</v>
      </c>
      <c r="B74" s="26" t="s">
        <v>25</v>
      </c>
      <c r="C74" s="26" t="s">
        <v>87</v>
      </c>
      <c r="D74" s="26" t="s">
        <v>181</v>
      </c>
      <c r="E74" s="27" t="s">
        <v>15</v>
      </c>
      <c r="F74" s="26" t="s">
        <v>87</v>
      </c>
      <c r="G74" s="26" t="s">
        <v>182</v>
      </c>
      <c r="H74" s="27" t="s">
        <v>15</v>
      </c>
    </row>
    <row r="75" spans="1:8" ht="22.5" x14ac:dyDescent="0.25">
      <c r="A75" s="26" t="s">
        <v>34</v>
      </c>
      <c r="B75" s="26" t="s">
        <v>26</v>
      </c>
      <c r="C75" s="26" t="s">
        <v>75</v>
      </c>
      <c r="D75" s="26" t="s">
        <v>183</v>
      </c>
      <c r="E75" s="27" t="s">
        <v>15</v>
      </c>
      <c r="F75" s="26" t="s">
        <v>75</v>
      </c>
      <c r="G75" s="26" t="s">
        <v>184</v>
      </c>
      <c r="H75" s="27" t="s">
        <v>15</v>
      </c>
    </row>
    <row r="76" spans="1:8" ht="22.5" x14ac:dyDescent="0.25">
      <c r="A76" s="26" t="s">
        <v>35</v>
      </c>
      <c r="B76" s="26" t="s">
        <v>24</v>
      </c>
      <c r="C76" s="26" t="s">
        <v>75</v>
      </c>
      <c r="D76" s="26" t="s">
        <v>185</v>
      </c>
      <c r="E76" s="27" t="s">
        <v>15</v>
      </c>
      <c r="F76" s="26" t="s">
        <v>75</v>
      </c>
      <c r="G76" s="26" t="s">
        <v>186</v>
      </c>
      <c r="H76" s="27" t="s">
        <v>15</v>
      </c>
    </row>
    <row r="77" spans="1:8" x14ac:dyDescent="0.25">
      <c r="A77" s="26" t="s">
        <v>35</v>
      </c>
      <c r="B77" s="26" t="s">
        <v>25</v>
      </c>
      <c r="C77" s="26" t="s">
        <v>75</v>
      </c>
      <c r="D77" s="26" t="s">
        <v>187</v>
      </c>
      <c r="E77" s="27" t="s">
        <v>15</v>
      </c>
      <c r="F77" s="26" t="s">
        <v>75</v>
      </c>
      <c r="G77" s="26" t="s">
        <v>188</v>
      </c>
      <c r="H77" s="27" t="s">
        <v>15</v>
      </c>
    </row>
    <row r="78" spans="1:8" ht="22.5" x14ac:dyDescent="0.25">
      <c r="A78" s="26" t="s">
        <v>35</v>
      </c>
      <c r="B78" s="26" t="s">
        <v>25</v>
      </c>
      <c r="C78" s="26" t="s">
        <v>75</v>
      </c>
      <c r="D78" s="26" t="s">
        <v>189</v>
      </c>
      <c r="E78" s="27" t="s">
        <v>15</v>
      </c>
      <c r="F78" s="26" t="s">
        <v>75</v>
      </c>
      <c r="G78" s="26" t="s">
        <v>190</v>
      </c>
      <c r="H78" s="27" t="s">
        <v>15</v>
      </c>
    </row>
    <row r="79" spans="1:8" x14ac:dyDescent="0.25">
      <c r="A79" s="26" t="s">
        <v>35</v>
      </c>
      <c r="B79" s="26" t="s">
        <v>25</v>
      </c>
      <c r="C79" s="26" t="s">
        <v>75</v>
      </c>
      <c r="D79" s="26" t="s">
        <v>191</v>
      </c>
      <c r="E79" s="27" t="s">
        <v>15</v>
      </c>
      <c r="F79" s="26" t="s">
        <v>75</v>
      </c>
      <c r="G79" s="26" t="s">
        <v>192</v>
      </c>
      <c r="H79" s="27" t="s">
        <v>15</v>
      </c>
    </row>
    <row r="80" spans="1:8" x14ac:dyDescent="0.25">
      <c r="A80" s="26" t="s">
        <v>35</v>
      </c>
      <c r="B80" s="26" t="s">
        <v>25</v>
      </c>
      <c r="C80" s="26" t="s">
        <v>84</v>
      </c>
      <c r="D80" s="26" t="s">
        <v>193</v>
      </c>
      <c r="E80" s="27" t="s">
        <v>15</v>
      </c>
      <c r="F80" s="26" t="s">
        <v>84</v>
      </c>
      <c r="G80" s="26" t="s">
        <v>194</v>
      </c>
      <c r="H80" s="27" t="s">
        <v>15</v>
      </c>
    </row>
    <row r="81" spans="1:8" x14ac:dyDescent="0.25">
      <c r="A81" s="26" t="s">
        <v>35</v>
      </c>
      <c r="B81" s="26" t="s">
        <v>25</v>
      </c>
      <c r="C81" s="26" t="s">
        <v>87</v>
      </c>
      <c r="D81" s="26" t="s">
        <v>195</v>
      </c>
      <c r="E81" s="27" t="s">
        <v>15</v>
      </c>
      <c r="F81" s="26" t="s">
        <v>87</v>
      </c>
      <c r="G81" s="26" t="s">
        <v>196</v>
      </c>
      <c r="H81" s="27" t="s">
        <v>15</v>
      </c>
    </row>
    <row r="82" spans="1:8" x14ac:dyDescent="0.25">
      <c r="A82" s="26" t="s">
        <v>35</v>
      </c>
      <c r="B82" s="26" t="s">
        <v>26</v>
      </c>
      <c r="C82" s="26" t="s">
        <v>75</v>
      </c>
      <c r="D82" s="26" t="s">
        <v>197</v>
      </c>
      <c r="E82" s="27" t="s">
        <v>15</v>
      </c>
      <c r="F82" s="26" t="s">
        <v>75</v>
      </c>
      <c r="G82" s="26" t="s">
        <v>198</v>
      </c>
      <c r="H82" s="27" t="s">
        <v>15</v>
      </c>
    </row>
    <row r="83" spans="1:8" x14ac:dyDescent="0.25">
      <c r="A83" s="26" t="s">
        <v>36</v>
      </c>
      <c r="B83" s="26" t="s">
        <v>24</v>
      </c>
      <c r="C83" s="26" t="s">
        <v>84</v>
      </c>
      <c r="D83" s="26" t="s">
        <v>199</v>
      </c>
      <c r="E83" s="27" t="s">
        <v>15</v>
      </c>
      <c r="F83" s="26" t="s">
        <v>84</v>
      </c>
      <c r="G83" s="26" t="s">
        <v>200</v>
      </c>
      <c r="H83" s="27" t="s">
        <v>15</v>
      </c>
    </row>
    <row r="84" spans="1:8" x14ac:dyDescent="0.25">
      <c r="A84" s="26" t="s">
        <v>36</v>
      </c>
      <c r="B84" s="26" t="s">
        <v>25</v>
      </c>
      <c r="C84" s="26" t="s">
        <v>75</v>
      </c>
      <c r="D84" s="26" t="s">
        <v>201</v>
      </c>
      <c r="E84" s="27" t="s">
        <v>15</v>
      </c>
      <c r="F84" s="26" t="s">
        <v>75</v>
      </c>
      <c r="G84" s="26" t="s">
        <v>202</v>
      </c>
      <c r="H84" s="27" t="s">
        <v>15</v>
      </c>
    </row>
    <row r="85" spans="1:8" x14ac:dyDescent="0.25">
      <c r="A85" s="26" t="s">
        <v>36</v>
      </c>
      <c r="B85" s="26" t="s">
        <v>25</v>
      </c>
      <c r="C85" s="26" t="s">
        <v>75</v>
      </c>
      <c r="D85" s="26" t="s">
        <v>203</v>
      </c>
      <c r="E85" s="27" t="s">
        <v>15</v>
      </c>
      <c r="F85" s="26" t="s">
        <v>75</v>
      </c>
      <c r="G85" s="26" t="s">
        <v>204</v>
      </c>
      <c r="H85" s="27" t="s">
        <v>15</v>
      </c>
    </row>
    <row r="86" spans="1:8" x14ac:dyDescent="0.25">
      <c r="A86" s="26" t="s">
        <v>36</v>
      </c>
      <c r="B86" s="26" t="s">
        <v>25</v>
      </c>
      <c r="C86" s="26" t="s">
        <v>75</v>
      </c>
      <c r="D86" s="26" t="s">
        <v>205</v>
      </c>
      <c r="E86" s="27" t="s">
        <v>15</v>
      </c>
      <c r="F86" s="26" t="s">
        <v>75</v>
      </c>
      <c r="G86" s="26" t="s">
        <v>206</v>
      </c>
      <c r="H86" s="27" t="s">
        <v>15</v>
      </c>
    </row>
    <row r="87" spans="1:8" x14ac:dyDescent="0.25">
      <c r="A87" s="26" t="s">
        <v>36</v>
      </c>
      <c r="B87" s="26" t="s">
        <v>25</v>
      </c>
      <c r="C87" s="26" t="s">
        <v>84</v>
      </c>
      <c r="D87" s="26" t="s">
        <v>207</v>
      </c>
      <c r="E87" s="27" t="s">
        <v>14</v>
      </c>
      <c r="F87" s="26" t="s">
        <v>84</v>
      </c>
      <c r="G87" s="26" t="s">
        <v>208</v>
      </c>
      <c r="H87" s="27" t="s">
        <v>14</v>
      </c>
    </row>
    <row r="88" spans="1:8" x14ac:dyDescent="0.25">
      <c r="A88" s="26" t="s">
        <v>36</v>
      </c>
      <c r="B88" s="26" t="s">
        <v>25</v>
      </c>
      <c r="C88" s="26" t="s">
        <v>87</v>
      </c>
      <c r="D88" s="26" t="s">
        <v>209</v>
      </c>
      <c r="E88" s="27" t="s">
        <v>15</v>
      </c>
      <c r="F88" s="26" t="s">
        <v>87</v>
      </c>
      <c r="G88" s="26" t="s">
        <v>210</v>
      </c>
      <c r="H88" s="27" t="s">
        <v>15</v>
      </c>
    </row>
    <row r="89" spans="1:8" x14ac:dyDescent="0.25">
      <c r="A89" s="26" t="s">
        <v>36</v>
      </c>
      <c r="B89" s="26" t="s">
        <v>26</v>
      </c>
      <c r="C89" s="26" t="s">
        <v>75</v>
      </c>
      <c r="D89" s="26" t="s">
        <v>211</v>
      </c>
      <c r="E89" s="27" t="s">
        <v>15</v>
      </c>
      <c r="F89" s="26" t="s">
        <v>75</v>
      </c>
      <c r="G89" s="26" t="s">
        <v>212</v>
      </c>
      <c r="H89" s="27" t="s">
        <v>15</v>
      </c>
    </row>
    <row r="90" spans="1:8" ht="22.5" x14ac:dyDescent="0.25">
      <c r="A90" s="26" t="s">
        <v>37</v>
      </c>
      <c r="B90" s="26" t="s">
        <v>24</v>
      </c>
      <c r="C90" s="26" t="s">
        <v>84</v>
      </c>
      <c r="D90" s="26" t="s">
        <v>213</v>
      </c>
      <c r="E90" s="27" t="s">
        <v>15</v>
      </c>
      <c r="F90" s="26" t="s">
        <v>84</v>
      </c>
      <c r="G90" s="26" t="s">
        <v>214</v>
      </c>
      <c r="H90" s="27" t="s">
        <v>15</v>
      </c>
    </row>
    <row r="91" spans="1:8" x14ac:dyDescent="0.25">
      <c r="A91" s="26" t="s">
        <v>37</v>
      </c>
      <c r="B91" s="26" t="s">
        <v>25</v>
      </c>
      <c r="C91" s="26" t="s">
        <v>75</v>
      </c>
      <c r="D91" s="26" t="s">
        <v>215</v>
      </c>
      <c r="E91" s="27" t="s">
        <v>15</v>
      </c>
      <c r="F91" s="26" t="s">
        <v>75</v>
      </c>
      <c r="G91" s="26" t="s">
        <v>216</v>
      </c>
      <c r="H91" s="27" t="s">
        <v>15</v>
      </c>
    </row>
    <row r="92" spans="1:8" ht="22.5" x14ac:dyDescent="0.25">
      <c r="A92" s="26" t="s">
        <v>37</v>
      </c>
      <c r="B92" s="26" t="s">
        <v>25</v>
      </c>
      <c r="C92" s="26" t="s">
        <v>75</v>
      </c>
      <c r="D92" s="26" t="s">
        <v>217</v>
      </c>
      <c r="E92" s="27" t="s">
        <v>15</v>
      </c>
      <c r="F92" s="26" t="s">
        <v>75</v>
      </c>
      <c r="G92" s="26" t="s">
        <v>218</v>
      </c>
      <c r="H92" s="27" t="s">
        <v>15</v>
      </c>
    </row>
    <row r="93" spans="1:8" ht="22.5" x14ac:dyDescent="0.25">
      <c r="A93" s="26" t="s">
        <v>37</v>
      </c>
      <c r="B93" s="26" t="s">
        <v>25</v>
      </c>
      <c r="C93" s="26" t="s">
        <v>75</v>
      </c>
      <c r="D93" s="26" t="s">
        <v>219</v>
      </c>
      <c r="E93" s="27" t="s">
        <v>15</v>
      </c>
      <c r="F93" s="26" t="s">
        <v>75</v>
      </c>
      <c r="G93" s="26" t="s">
        <v>220</v>
      </c>
      <c r="H93" s="27" t="s">
        <v>15</v>
      </c>
    </row>
    <row r="94" spans="1:8" ht="22.5" x14ac:dyDescent="0.25">
      <c r="A94" s="26" t="s">
        <v>37</v>
      </c>
      <c r="B94" s="26" t="s">
        <v>25</v>
      </c>
      <c r="C94" s="26" t="s">
        <v>84</v>
      </c>
      <c r="D94" s="26" t="s">
        <v>221</v>
      </c>
      <c r="E94" s="27" t="s">
        <v>15</v>
      </c>
      <c r="F94" s="26" t="s">
        <v>84</v>
      </c>
      <c r="G94" s="26" t="s">
        <v>222</v>
      </c>
      <c r="H94" s="27" t="s">
        <v>15</v>
      </c>
    </row>
    <row r="95" spans="1:8" x14ac:dyDescent="0.25">
      <c r="A95" s="26" t="s">
        <v>37</v>
      </c>
      <c r="B95" s="26" t="s">
        <v>25</v>
      </c>
      <c r="C95" s="26" t="s">
        <v>87</v>
      </c>
      <c r="D95" s="26" t="s">
        <v>223</v>
      </c>
      <c r="E95" s="27" t="s">
        <v>163</v>
      </c>
      <c r="F95" s="26" t="s">
        <v>87</v>
      </c>
      <c r="G95" s="26" t="s">
        <v>224</v>
      </c>
      <c r="H95" s="27" t="s">
        <v>163</v>
      </c>
    </row>
    <row r="96" spans="1:8" x14ac:dyDescent="0.25">
      <c r="A96" s="26" t="s">
        <v>37</v>
      </c>
      <c r="B96" s="26" t="s">
        <v>26</v>
      </c>
      <c r="C96" s="26" t="s">
        <v>75</v>
      </c>
      <c r="D96" s="26" t="s">
        <v>225</v>
      </c>
      <c r="E96" s="27" t="s">
        <v>15</v>
      </c>
      <c r="F96" s="26" t="s">
        <v>75</v>
      </c>
      <c r="G96" s="26" t="s">
        <v>226</v>
      </c>
      <c r="H96" s="27" t="s">
        <v>15</v>
      </c>
    </row>
    <row r="97" spans="1:8" x14ac:dyDescent="0.25">
      <c r="A97" s="26" t="s">
        <v>38</v>
      </c>
      <c r="B97" s="26" t="s">
        <v>24</v>
      </c>
      <c r="C97" s="26" t="s">
        <v>40</v>
      </c>
      <c r="D97" s="26" t="s">
        <v>227</v>
      </c>
      <c r="E97" s="27" t="s">
        <v>14</v>
      </c>
      <c r="F97" s="26" t="s">
        <v>40</v>
      </c>
      <c r="G97" s="26" t="s">
        <v>228</v>
      </c>
      <c r="H97" s="27" t="s">
        <v>14</v>
      </c>
    </row>
    <row r="98" spans="1:8" x14ac:dyDescent="0.25">
      <c r="A98" s="26" t="s">
        <v>38</v>
      </c>
      <c r="B98" s="26" t="s">
        <v>25</v>
      </c>
      <c r="C98" s="26" t="s">
        <v>40</v>
      </c>
      <c r="D98" s="26" t="s">
        <v>229</v>
      </c>
      <c r="E98" s="27" t="s">
        <v>15</v>
      </c>
      <c r="F98" s="26" t="s">
        <v>40</v>
      </c>
      <c r="G98" s="26" t="s">
        <v>230</v>
      </c>
      <c r="H98" s="27" t="s">
        <v>15</v>
      </c>
    </row>
    <row r="99" spans="1:8" x14ac:dyDescent="0.25">
      <c r="A99" s="26" t="s">
        <v>38</v>
      </c>
      <c r="B99" s="26" t="s">
        <v>25</v>
      </c>
      <c r="C99" s="26" t="s">
        <v>40</v>
      </c>
      <c r="D99" s="26" t="s">
        <v>231</v>
      </c>
      <c r="E99" s="27" t="s">
        <v>15</v>
      </c>
      <c r="F99" s="26" t="s">
        <v>40</v>
      </c>
      <c r="G99" s="26" t="s">
        <v>232</v>
      </c>
      <c r="H99" s="27" t="s">
        <v>15</v>
      </c>
    </row>
    <row r="100" spans="1:8" x14ac:dyDescent="0.25">
      <c r="A100" s="26" t="s">
        <v>38</v>
      </c>
      <c r="B100" s="26" t="s">
        <v>25</v>
      </c>
      <c r="C100" s="26" t="s">
        <v>40</v>
      </c>
      <c r="D100" s="26" t="s">
        <v>233</v>
      </c>
      <c r="E100" s="27" t="s">
        <v>15</v>
      </c>
      <c r="F100" s="26" t="s">
        <v>40</v>
      </c>
      <c r="G100" s="26" t="s">
        <v>234</v>
      </c>
      <c r="H100" s="27" t="s">
        <v>15</v>
      </c>
    </row>
    <row r="101" spans="1:8" x14ac:dyDescent="0.25">
      <c r="A101" s="26" t="s">
        <v>38</v>
      </c>
      <c r="B101" s="26" t="s">
        <v>25</v>
      </c>
      <c r="C101" s="26" t="s">
        <v>40</v>
      </c>
      <c r="D101" s="26" t="s">
        <v>235</v>
      </c>
      <c r="E101" s="27" t="s">
        <v>15</v>
      </c>
      <c r="F101" s="26" t="s">
        <v>40</v>
      </c>
      <c r="G101" s="26" t="s">
        <v>236</v>
      </c>
      <c r="H101" s="27" t="s">
        <v>15</v>
      </c>
    </row>
    <row r="102" spans="1:8" x14ac:dyDescent="0.25">
      <c r="A102" s="26" t="s">
        <v>38</v>
      </c>
      <c r="B102" s="26" t="s">
        <v>25</v>
      </c>
      <c r="C102" s="26" t="s">
        <v>40</v>
      </c>
      <c r="D102" s="26" t="s">
        <v>237</v>
      </c>
      <c r="E102" s="27" t="s">
        <v>15</v>
      </c>
      <c r="F102" s="26" t="s">
        <v>40</v>
      </c>
      <c r="G102" s="26" t="s">
        <v>238</v>
      </c>
      <c r="H102" s="27" t="s">
        <v>15</v>
      </c>
    </row>
    <row r="103" spans="1:8" x14ac:dyDescent="0.25">
      <c r="A103" s="26" t="s">
        <v>38</v>
      </c>
      <c r="B103" s="26" t="s">
        <v>26</v>
      </c>
      <c r="C103" s="26" t="s">
        <v>40</v>
      </c>
      <c r="D103" s="26" t="s">
        <v>239</v>
      </c>
      <c r="E103" s="27" t="s">
        <v>15</v>
      </c>
      <c r="F103" s="26" t="s">
        <v>40</v>
      </c>
      <c r="G103" s="26" t="s">
        <v>240</v>
      </c>
      <c r="H103" s="27" t="s">
        <v>15</v>
      </c>
    </row>
  </sheetData>
  <mergeCells count="7">
    <mergeCell ref="A3:H3"/>
    <mergeCell ref="A5:A6"/>
    <mergeCell ref="C5:E5"/>
    <mergeCell ref="F5:H5"/>
    <mergeCell ref="A1:H1"/>
    <mergeCell ref="A2:H2"/>
    <mergeCell ref="B5:B6"/>
  </mergeCells>
  <printOptions horizontalCentered="1"/>
  <pageMargins left="0.31496062992125984" right="0.31496062992125984" top="1.1417322834645669" bottom="1.1417322834645669" header="0.31496062992125984" footer="0.31496062992125984"/>
  <pageSetup scale="68" fitToHeight="0" orientation="landscape" r:id="rId1"/>
  <headerFooter scaleWithDoc="0">
    <oddHeader>&amp;C&amp;"Helvetica,Negrita"&amp;16&amp;G</oddHeader>
    <oddFooter>&amp;C&amp;G&amp;R&amp;8&amp;P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37E2-0765-4EF8-9914-0D1388857305}">
  <dimension ref="A1:X59"/>
  <sheetViews>
    <sheetView view="pageBreakPreview" zoomScale="82" zoomScaleNormal="95" zoomScaleSheetLayoutView="82" workbookViewId="0">
      <selection activeCell="A29" sqref="A29:A31"/>
    </sheetView>
  </sheetViews>
  <sheetFormatPr baseColWidth="10" defaultRowHeight="15" x14ac:dyDescent="0.25"/>
  <cols>
    <col min="1" max="1" width="21.5703125" style="3" customWidth="1"/>
    <col min="2" max="2" width="27.42578125" style="5" customWidth="1"/>
    <col min="3" max="3" width="28.42578125" style="3" customWidth="1"/>
    <col min="4" max="4" width="48.7109375" style="5" customWidth="1"/>
    <col min="5" max="5" width="23.5703125" style="3" customWidth="1"/>
    <col min="6" max="6" width="14.85546875" style="5" customWidth="1"/>
    <col min="7" max="7" width="10.140625" style="3" customWidth="1"/>
    <col min="8" max="8" width="14.85546875" style="5" customWidth="1"/>
    <col min="9" max="9" width="10.140625" style="3" customWidth="1"/>
    <col min="10" max="10" width="14.85546875" style="5" customWidth="1"/>
    <col min="11" max="11" width="10.140625" style="3" customWidth="1"/>
    <col min="12" max="12" width="14.85546875" style="5" customWidth="1"/>
    <col min="13" max="13" width="10.140625" style="3" customWidth="1"/>
    <col min="14" max="14" width="14.85546875" style="5" customWidth="1"/>
    <col min="15" max="15" width="10.140625" style="3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5.7109375" style="3" customWidth="1"/>
    <col min="23" max="23" width="12.7109375" style="3" customWidth="1"/>
    <col min="24" max="24" width="19.42578125" style="5" customWidth="1"/>
  </cols>
  <sheetData>
    <row r="1" spans="1:24" s="1" customFormat="1" ht="49.5" customHeight="1" x14ac:dyDescent="0.2">
      <c r="A1" s="44" t="s">
        <v>20</v>
      </c>
      <c r="B1" s="44"/>
      <c r="C1" s="44"/>
      <c r="D1" s="44"/>
      <c r="E1" s="44"/>
      <c r="F1" s="13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s="1" customFormat="1" ht="17.25" customHeight="1" x14ac:dyDescent="0.2">
      <c r="A2" s="41" t="s">
        <v>13</v>
      </c>
      <c r="B2" s="41"/>
      <c r="C2" s="41"/>
      <c r="D2" s="41"/>
      <c r="E2" s="4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41" t="s">
        <v>5</v>
      </c>
      <c r="B3" s="41"/>
      <c r="C3" s="41"/>
      <c r="D3" s="41"/>
      <c r="E3" s="41"/>
      <c r="F3" s="19"/>
    </row>
    <row r="4" spans="1:24" x14ac:dyDescent="0.25">
      <c r="F4" s="19"/>
    </row>
    <row r="5" spans="1:24" ht="14.25" customHeight="1" x14ac:dyDescent="0.25">
      <c r="A5" s="30" t="s">
        <v>21</v>
      </c>
      <c r="B5" s="30" t="s">
        <v>22</v>
      </c>
      <c r="C5" s="30" t="s">
        <v>6</v>
      </c>
      <c r="D5" s="32" t="s">
        <v>4</v>
      </c>
      <c r="E5" s="31" t="s">
        <v>12</v>
      </c>
      <c r="F5" s="19"/>
    </row>
    <row r="6" spans="1:24" x14ac:dyDescent="0.25">
      <c r="A6" s="29" t="s">
        <v>23</v>
      </c>
      <c r="B6" s="29" t="s">
        <v>25</v>
      </c>
      <c r="C6" s="29" t="s">
        <v>126</v>
      </c>
      <c r="D6" s="28" t="s">
        <v>241</v>
      </c>
      <c r="E6" s="27" t="s">
        <v>15</v>
      </c>
      <c r="F6" s="19"/>
    </row>
    <row r="7" spans="1:24" x14ac:dyDescent="0.25">
      <c r="A7" s="29" t="s">
        <v>23</v>
      </c>
      <c r="B7" s="29" t="s">
        <v>25</v>
      </c>
      <c r="C7" s="29" t="s">
        <v>75</v>
      </c>
      <c r="D7" s="28" t="s">
        <v>242</v>
      </c>
      <c r="E7" s="10" t="s">
        <v>39</v>
      </c>
      <c r="F7" s="19"/>
    </row>
    <row r="8" spans="1:24" x14ac:dyDescent="0.25">
      <c r="A8" s="29" t="s">
        <v>23</v>
      </c>
      <c r="B8" s="29" t="s">
        <v>25</v>
      </c>
      <c r="C8" s="29" t="s">
        <v>75</v>
      </c>
      <c r="D8" s="28" t="s">
        <v>243</v>
      </c>
      <c r="E8" s="10" t="s">
        <v>163</v>
      </c>
      <c r="F8" s="19"/>
    </row>
    <row r="9" spans="1:24" x14ac:dyDescent="0.25">
      <c r="A9" s="29" t="s">
        <v>23</v>
      </c>
      <c r="B9" s="29" t="s">
        <v>25</v>
      </c>
      <c r="C9" s="29" t="s">
        <v>75</v>
      </c>
      <c r="D9" s="28" t="s">
        <v>244</v>
      </c>
      <c r="E9" s="10" t="s">
        <v>39</v>
      </c>
      <c r="F9" s="19"/>
    </row>
    <row r="10" spans="1:24" x14ac:dyDescent="0.25">
      <c r="A10" s="29" t="s">
        <v>23</v>
      </c>
      <c r="B10" s="29" t="s">
        <v>26</v>
      </c>
      <c r="C10" s="29" t="s">
        <v>245</v>
      </c>
      <c r="D10" s="28" t="s">
        <v>246</v>
      </c>
      <c r="E10" s="10" t="s">
        <v>163</v>
      </c>
      <c r="F10" s="19"/>
    </row>
    <row r="11" spans="1:24" x14ac:dyDescent="0.25">
      <c r="A11" s="29" t="s">
        <v>27</v>
      </c>
      <c r="B11" s="29" t="s">
        <v>25</v>
      </c>
      <c r="C11" s="29" t="s">
        <v>75</v>
      </c>
      <c r="D11" s="28" t="s">
        <v>247</v>
      </c>
      <c r="E11" s="27" t="s">
        <v>15</v>
      </c>
      <c r="F11" s="19"/>
    </row>
    <row r="12" spans="1:24" x14ac:dyDescent="0.25">
      <c r="A12" s="29" t="s">
        <v>27</v>
      </c>
      <c r="B12" s="29" t="s">
        <v>25</v>
      </c>
      <c r="C12" s="29" t="s">
        <v>75</v>
      </c>
      <c r="D12" s="28" t="s">
        <v>248</v>
      </c>
      <c r="E12" s="27" t="s">
        <v>15</v>
      </c>
      <c r="F12" s="19"/>
    </row>
    <row r="13" spans="1:24" x14ac:dyDescent="0.25">
      <c r="A13" s="29" t="s">
        <v>27</v>
      </c>
      <c r="B13" s="29" t="s">
        <v>25</v>
      </c>
      <c r="C13" s="29" t="s">
        <v>75</v>
      </c>
      <c r="D13" s="28" t="s">
        <v>249</v>
      </c>
      <c r="E13" s="27" t="s">
        <v>15</v>
      </c>
      <c r="F13" s="19"/>
    </row>
    <row r="14" spans="1:24" x14ac:dyDescent="0.25">
      <c r="A14" s="29" t="s">
        <v>27</v>
      </c>
      <c r="B14" s="29" t="s">
        <v>26</v>
      </c>
      <c r="C14" s="29" t="s">
        <v>126</v>
      </c>
      <c r="D14" s="28" t="s">
        <v>250</v>
      </c>
      <c r="E14" s="27" t="s">
        <v>15</v>
      </c>
      <c r="F14" s="19"/>
    </row>
    <row r="15" spans="1:24" x14ac:dyDescent="0.25">
      <c r="A15" s="29" t="s">
        <v>28</v>
      </c>
      <c r="B15" s="29" t="s">
        <v>25</v>
      </c>
      <c r="C15" s="29" t="s">
        <v>40</v>
      </c>
      <c r="D15" s="28" t="s">
        <v>251</v>
      </c>
      <c r="E15" s="27" t="s">
        <v>15</v>
      </c>
      <c r="F15" s="19"/>
    </row>
    <row r="16" spans="1:24" x14ac:dyDescent="0.25">
      <c r="A16" s="29" t="s">
        <v>28</v>
      </c>
      <c r="B16" s="29" t="s">
        <v>25</v>
      </c>
      <c r="C16" s="29" t="s">
        <v>40</v>
      </c>
      <c r="D16" s="28" t="s">
        <v>252</v>
      </c>
      <c r="E16" s="10" t="s">
        <v>163</v>
      </c>
      <c r="F16" s="19"/>
    </row>
    <row r="17" spans="1:6" x14ac:dyDescent="0.25">
      <c r="A17" s="29" t="s">
        <v>28</v>
      </c>
      <c r="B17" s="29" t="s">
        <v>25</v>
      </c>
      <c r="C17" s="29" t="s">
        <v>40</v>
      </c>
      <c r="D17" s="28" t="s">
        <v>253</v>
      </c>
      <c r="E17" s="27" t="s">
        <v>15</v>
      </c>
      <c r="F17" s="19"/>
    </row>
    <row r="18" spans="1:6" x14ac:dyDescent="0.25">
      <c r="A18" s="29" t="s">
        <v>28</v>
      </c>
      <c r="B18" s="29" t="s">
        <v>25</v>
      </c>
      <c r="C18" s="29" t="s">
        <v>40</v>
      </c>
      <c r="D18" s="28" t="s">
        <v>254</v>
      </c>
      <c r="E18" s="27" t="s">
        <v>15</v>
      </c>
      <c r="F18" s="19"/>
    </row>
    <row r="19" spans="1:6" x14ac:dyDescent="0.25">
      <c r="A19" s="29" t="s">
        <v>28</v>
      </c>
      <c r="B19" s="29" t="s">
        <v>26</v>
      </c>
      <c r="C19" s="29" t="s">
        <v>40</v>
      </c>
      <c r="D19" s="28" t="s">
        <v>255</v>
      </c>
      <c r="E19" s="10" t="s">
        <v>39</v>
      </c>
      <c r="F19" s="19"/>
    </row>
    <row r="20" spans="1:6" x14ac:dyDescent="0.25">
      <c r="A20" s="29" t="s">
        <v>29</v>
      </c>
      <c r="B20" s="29" t="s">
        <v>25</v>
      </c>
      <c r="C20" s="29" t="s">
        <v>245</v>
      </c>
      <c r="D20" s="28" t="s">
        <v>256</v>
      </c>
      <c r="E20" s="27" t="s">
        <v>15</v>
      </c>
      <c r="F20" s="19"/>
    </row>
    <row r="21" spans="1:6" x14ac:dyDescent="0.25">
      <c r="A21" s="29" t="s">
        <v>29</v>
      </c>
      <c r="B21" s="29" t="s">
        <v>25</v>
      </c>
      <c r="C21" s="29" t="s">
        <v>40</v>
      </c>
      <c r="D21" s="28" t="s">
        <v>257</v>
      </c>
      <c r="E21" s="27" t="s">
        <v>15</v>
      </c>
      <c r="F21" s="19"/>
    </row>
    <row r="22" spans="1:6" x14ac:dyDescent="0.25">
      <c r="A22" s="29" t="s">
        <v>29</v>
      </c>
      <c r="B22" s="29" t="s">
        <v>25</v>
      </c>
      <c r="C22" s="29" t="s">
        <v>40</v>
      </c>
      <c r="D22" s="28" t="s">
        <v>258</v>
      </c>
      <c r="E22" s="27" t="s">
        <v>15</v>
      </c>
      <c r="F22" s="19"/>
    </row>
    <row r="23" spans="1:6" x14ac:dyDescent="0.25">
      <c r="A23" s="29" t="s">
        <v>29</v>
      </c>
      <c r="B23" s="29" t="s">
        <v>26</v>
      </c>
      <c r="C23" s="29" t="s">
        <v>126</v>
      </c>
      <c r="D23" s="28" t="s">
        <v>259</v>
      </c>
      <c r="E23" s="27" t="s">
        <v>15</v>
      </c>
      <c r="F23" s="19"/>
    </row>
    <row r="24" spans="1:6" x14ac:dyDescent="0.25">
      <c r="A24" s="29" t="s">
        <v>30</v>
      </c>
      <c r="B24" s="29" t="s">
        <v>25</v>
      </c>
      <c r="C24" s="29" t="s">
        <v>75</v>
      </c>
      <c r="D24" s="28" t="s">
        <v>260</v>
      </c>
      <c r="E24" s="27" t="s">
        <v>15</v>
      </c>
      <c r="F24" s="19"/>
    </row>
    <row r="25" spans="1:6" x14ac:dyDescent="0.25">
      <c r="A25" s="29" t="s">
        <v>30</v>
      </c>
      <c r="B25" s="29" t="s">
        <v>25</v>
      </c>
      <c r="C25" s="29" t="s">
        <v>75</v>
      </c>
      <c r="D25" s="28" t="s">
        <v>261</v>
      </c>
      <c r="E25" s="27" t="s">
        <v>15</v>
      </c>
      <c r="F25" s="19"/>
    </row>
    <row r="26" spans="1:6" x14ac:dyDescent="0.25">
      <c r="A26" s="29" t="s">
        <v>30</v>
      </c>
      <c r="B26" s="29" t="s">
        <v>25</v>
      </c>
      <c r="C26" s="29" t="s">
        <v>75</v>
      </c>
      <c r="D26" s="28" t="s">
        <v>262</v>
      </c>
      <c r="E26" s="27" t="s">
        <v>15</v>
      </c>
      <c r="F26" s="19"/>
    </row>
    <row r="27" spans="1:6" x14ac:dyDescent="0.25">
      <c r="A27" s="29" t="s">
        <v>30</v>
      </c>
      <c r="B27" s="29" t="s">
        <v>26</v>
      </c>
      <c r="C27" s="29" t="s">
        <v>75</v>
      </c>
      <c r="D27" s="28" t="s">
        <v>263</v>
      </c>
      <c r="E27" s="27" t="s">
        <v>14</v>
      </c>
      <c r="F27" s="19"/>
    </row>
    <row r="28" spans="1:6" x14ac:dyDescent="0.25">
      <c r="A28" s="29" t="s">
        <v>31</v>
      </c>
      <c r="B28" s="29" t="s">
        <v>25</v>
      </c>
      <c r="C28" s="29" t="s">
        <v>75</v>
      </c>
      <c r="D28" s="28" t="s">
        <v>264</v>
      </c>
      <c r="E28" s="27" t="s">
        <v>15</v>
      </c>
      <c r="F28" s="19"/>
    </row>
    <row r="29" spans="1:6" x14ac:dyDescent="0.25">
      <c r="A29" s="29" t="s">
        <v>31</v>
      </c>
      <c r="B29" s="29" t="s">
        <v>25</v>
      </c>
      <c r="C29" s="29" t="s">
        <v>75</v>
      </c>
      <c r="D29" s="28" t="s">
        <v>265</v>
      </c>
      <c r="E29" s="27" t="s">
        <v>15</v>
      </c>
      <c r="F29" s="19"/>
    </row>
    <row r="30" spans="1:6" x14ac:dyDescent="0.25">
      <c r="A30" s="29" t="s">
        <v>31</v>
      </c>
      <c r="B30" s="29" t="s">
        <v>25</v>
      </c>
      <c r="C30" s="29" t="s">
        <v>75</v>
      </c>
      <c r="D30" s="28" t="s">
        <v>266</v>
      </c>
      <c r="E30" s="27" t="s">
        <v>15</v>
      </c>
      <c r="F30" s="19"/>
    </row>
    <row r="31" spans="1:6" x14ac:dyDescent="0.25">
      <c r="A31" s="29" t="s">
        <v>31</v>
      </c>
      <c r="B31" s="29" t="s">
        <v>26</v>
      </c>
      <c r="C31" s="29" t="s">
        <v>40</v>
      </c>
      <c r="D31" s="28" t="s">
        <v>267</v>
      </c>
      <c r="E31" s="27" t="s">
        <v>15</v>
      </c>
      <c r="F31" s="19"/>
    </row>
    <row r="32" spans="1:6" x14ac:dyDescent="0.25">
      <c r="A32" s="29" t="s">
        <v>32</v>
      </c>
      <c r="B32" s="29" t="s">
        <v>25</v>
      </c>
      <c r="C32" s="29" t="s">
        <v>245</v>
      </c>
      <c r="D32" s="28" t="s">
        <v>268</v>
      </c>
      <c r="E32" s="27" t="s">
        <v>15</v>
      </c>
    </row>
    <row r="33" spans="1:5" x14ac:dyDescent="0.25">
      <c r="A33" s="29" t="s">
        <v>32</v>
      </c>
      <c r="B33" s="29" t="s">
        <v>25</v>
      </c>
      <c r="C33" s="29" t="s">
        <v>126</v>
      </c>
      <c r="D33" s="28" t="s">
        <v>269</v>
      </c>
      <c r="E33" s="27" t="s">
        <v>15</v>
      </c>
    </row>
    <row r="34" spans="1:5" x14ac:dyDescent="0.25">
      <c r="A34" s="29" t="s">
        <v>32</v>
      </c>
      <c r="B34" s="29" t="s">
        <v>25</v>
      </c>
      <c r="C34" s="29" t="s">
        <v>245</v>
      </c>
      <c r="D34" s="28" t="s">
        <v>270</v>
      </c>
      <c r="E34" s="27" t="s">
        <v>15</v>
      </c>
    </row>
    <row r="35" spans="1:5" x14ac:dyDescent="0.25">
      <c r="A35" s="29" t="s">
        <v>32</v>
      </c>
      <c r="B35" s="29" t="s">
        <v>26</v>
      </c>
      <c r="C35" s="29" t="s">
        <v>75</v>
      </c>
      <c r="D35" s="28" t="s">
        <v>271</v>
      </c>
      <c r="E35" s="27" t="s">
        <v>15</v>
      </c>
    </row>
    <row r="36" spans="1:5" x14ac:dyDescent="0.25">
      <c r="A36" s="29" t="s">
        <v>33</v>
      </c>
      <c r="B36" s="29" t="s">
        <v>25</v>
      </c>
      <c r="C36" s="29" t="s">
        <v>245</v>
      </c>
      <c r="D36" s="28" t="s">
        <v>272</v>
      </c>
      <c r="E36" s="27" t="s">
        <v>15</v>
      </c>
    </row>
    <row r="37" spans="1:5" x14ac:dyDescent="0.25">
      <c r="A37" s="29" t="s">
        <v>33</v>
      </c>
      <c r="B37" s="29" t="s">
        <v>25</v>
      </c>
      <c r="C37" s="29" t="s">
        <v>126</v>
      </c>
      <c r="D37" s="28" t="s">
        <v>273</v>
      </c>
      <c r="E37" s="27" t="s">
        <v>15</v>
      </c>
    </row>
    <row r="38" spans="1:5" x14ac:dyDescent="0.25">
      <c r="A38" s="29" t="s">
        <v>33</v>
      </c>
      <c r="B38" s="29" t="s">
        <v>25</v>
      </c>
      <c r="C38" s="29" t="s">
        <v>126</v>
      </c>
      <c r="D38" s="28" t="s">
        <v>274</v>
      </c>
      <c r="E38" s="27" t="s">
        <v>15</v>
      </c>
    </row>
    <row r="39" spans="1:5" x14ac:dyDescent="0.25">
      <c r="A39" s="29" t="s">
        <v>33</v>
      </c>
      <c r="B39" s="29" t="s">
        <v>26</v>
      </c>
      <c r="C39" s="29" t="s">
        <v>40</v>
      </c>
      <c r="D39" s="28" t="s">
        <v>275</v>
      </c>
      <c r="E39" s="27" t="s">
        <v>15</v>
      </c>
    </row>
    <row r="40" spans="1:5" x14ac:dyDescent="0.25">
      <c r="A40" s="29" t="s">
        <v>34</v>
      </c>
      <c r="B40" s="29" t="s">
        <v>25</v>
      </c>
      <c r="C40" s="29" t="s">
        <v>40</v>
      </c>
      <c r="D40" s="28" t="s">
        <v>276</v>
      </c>
      <c r="E40" s="27" t="s">
        <v>15</v>
      </c>
    </row>
    <row r="41" spans="1:5" x14ac:dyDescent="0.25">
      <c r="A41" s="29" t="s">
        <v>34</v>
      </c>
      <c r="B41" s="29" t="s">
        <v>25</v>
      </c>
      <c r="C41" s="29" t="s">
        <v>40</v>
      </c>
      <c r="D41" s="28" t="s">
        <v>277</v>
      </c>
      <c r="E41" s="27" t="s">
        <v>15</v>
      </c>
    </row>
    <row r="42" spans="1:5" x14ac:dyDescent="0.25">
      <c r="A42" s="29" t="s">
        <v>34</v>
      </c>
      <c r="B42" s="29" t="s">
        <v>25</v>
      </c>
      <c r="C42" s="29" t="s">
        <v>278</v>
      </c>
      <c r="D42" s="28" t="s">
        <v>279</v>
      </c>
      <c r="E42" s="27" t="s">
        <v>15</v>
      </c>
    </row>
    <row r="43" spans="1:5" x14ac:dyDescent="0.25">
      <c r="A43" s="29" t="s">
        <v>34</v>
      </c>
      <c r="B43" s="29" t="s">
        <v>26</v>
      </c>
      <c r="C43" s="29" t="s">
        <v>126</v>
      </c>
      <c r="D43" s="28" t="s">
        <v>280</v>
      </c>
      <c r="E43" s="27" t="s">
        <v>15</v>
      </c>
    </row>
    <row r="44" spans="1:5" x14ac:dyDescent="0.25">
      <c r="A44" s="29" t="s">
        <v>35</v>
      </c>
      <c r="B44" s="29" t="s">
        <v>25</v>
      </c>
      <c r="C44" s="29" t="s">
        <v>245</v>
      </c>
      <c r="D44" s="28" t="s">
        <v>281</v>
      </c>
      <c r="E44" s="27" t="s">
        <v>15</v>
      </c>
    </row>
    <row r="45" spans="1:5" x14ac:dyDescent="0.25">
      <c r="A45" s="29" t="s">
        <v>35</v>
      </c>
      <c r="B45" s="29" t="s">
        <v>25</v>
      </c>
      <c r="C45" s="29" t="s">
        <v>40</v>
      </c>
      <c r="D45" s="28" t="s">
        <v>282</v>
      </c>
      <c r="E45" s="27" t="s">
        <v>15</v>
      </c>
    </row>
    <row r="46" spans="1:5" x14ac:dyDescent="0.25">
      <c r="A46" s="29" t="s">
        <v>35</v>
      </c>
      <c r="B46" s="29" t="s">
        <v>25</v>
      </c>
      <c r="C46" s="29" t="s">
        <v>40</v>
      </c>
      <c r="D46" s="28" t="s">
        <v>283</v>
      </c>
      <c r="E46" s="27" t="s">
        <v>15</v>
      </c>
    </row>
    <row r="47" spans="1:5" x14ac:dyDescent="0.25">
      <c r="A47" s="29" t="s">
        <v>35</v>
      </c>
      <c r="B47" s="29" t="s">
        <v>26</v>
      </c>
      <c r="C47" s="29" t="s">
        <v>245</v>
      </c>
      <c r="D47" s="28" t="s">
        <v>284</v>
      </c>
      <c r="E47" s="27" t="s">
        <v>15</v>
      </c>
    </row>
    <row r="48" spans="1:5" x14ac:dyDescent="0.25">
      <c r="A48" s="29" t="s">
        <v>36</v>
      </c>
      <c r="B48" s="29" t="s">
        <v>25</v>
      </c>
      <c r="C48" s="29" t="s">
        <v>126</v>
      </c>
      <c r="D48" s="28" t="s">
        <v>285</v>
      </c>
      <c r="E48" s="27" t="s">
        <v>15</v>
      </c>
    </row>
    <row r="49" spans="1:5" x14ac:dyDescent="0.25">
      <c r="A49" s="29" t="s">
        <v>36</v>
      </c>
      <c r="B49" s="29" t="s">
        <v>25</v>
      </c>
      <c r="C49" s="29" t="s">
        <v>278</v>
      </c>
      <c r="D49" s="28" t="s">
        <v>286</v>
      </c>
      <c r="E49" s="27" t="s">
        <v>15</v>
      </c>
    </row>
    <row r="50" spans="1:5" x14ac:dyDescent="0.25">
      <c r="A50" s="29" t="s">
        <v>36</v>
      </c>
      <c r="B50" s="29" t="s">
        <v>25</v>
      </c>
      <c r="C50" s="29" t="s">
        <v>278</v>
      </c>
      <c r="D50" s="28" t="s">
        <v>287</v>
      </c>
      <c r="E50" s="27" t="s">
        <v>15</v>
      </c>
    </row>
    <row r="51" spans="1:5" x14ac:dyDescent="0.25">
      <c r="A51" s="29" t="s">
        <v>36</v>
      </c>
      <c r="B51" s="29" t="s">
        <v>26</v>
      </c>
      <c r="C51" s="29" t="s">
        <v>40</v>
      </c>
      <c r="D51" s="28" t="s">
        <v>288</v>
      </c>
      <c r="E51" s="27" t="s">
        <v>15</v>
      </c>
    </row>
    <row r="52" spans="1:5" x14ac:dyDescent="0.25">
      <c r="A52" s="29" t="s">
        <v>37</v>
      </c>
      <c r="B52" s="29" t="s">
        <v>25</v>
      </c>
      <c r="C52" s="29" t="s">
        <v>126</v>
      </c>
      <c r="D52" s="28" t="s">
        <v>289</v>
      </c>
      <c r="E52" s="27" t="s">
        <v>15</v>
      </c>
    </row>
    <row r="53" spans="1:5" x14ac:dyDescent="0.25">
      <c r="A53" s="29" t="s">
        <v>37</v>
      </c>
      <c r="B53" s="29" t="s">
        <v>25</v>
      </c>
      <c r="C53" s="29" t="s">
        <v>126</v>
      </c>
      <c r="D53" s="28" t="s">
        <v>290</v>
      </c>
      <c r="E53" s="27" t="s">
        <v>15</v>
      </c>
    </row>
    <row r="54" spans="1:5" x14ac:dyDescent="0.25">
      <c r="A54" s="29" t="s">
        <v>37</v>
      </c>
      <c r="B54" s="29" t="s">
        <v>25</v>
      </c>
      <c r="C54" s="29" t="s">
        <v>126</v>
      </c>
      <c r="D54" s="28" t="s">
        <v>291</v>
      </c>
      <c r="E54" s="27" t="s">
        <v>15</v>
      </c>
    </row>
    <row r="55" spans="1:5" x14ac:dyDescent="0.25">
      <c r="A55" s="29" t="s">
        <v>37</v>
      </c>
      <c r="B55" s="29" t="s">
        <v>26</v>
      </c>
      <c r="C55" s="29" t="s">
        <v>126</v>
      </c>
      <c r="D55" s="28" t="s">
        <v>292</v>
      </c>
      <c r="E55" s="10" t="s">
        <v>39</v>
      </c>
    </row>
    <row r="56" spans="1:5" x14ac:dyDescent="0.25">
      <c r="A56" s="29" t="s">
        <v>38</v>
      </c>
      <c r="B56" s="29" t="s">
        <v>25</v>
      </c>
      <c r="C56" s="29" t="s">
        <v>126</v>
      </c>
      <c r="D56" s="28" t="s">
        <v>293</v>
      </c>
      <c r="E56" s="27" t="s">
        <v>15</v>
      </c>
    </row>
    <row r="57" spans="1:5" x14ac:dyDescent="0.25">
      <c r="A57" s="29" t="s">
        <v>38</v>
      </c>
      <c r="B57" s="29" t="s">
        <v>25</v>
      </c>
      <c r="C57" s="29" t="s">
        <v>126</v>
      </c>
      <c r="D57" s="28" t="s">
        <v>294</v>
      </c>
      <c r="E57" s="27" t="s">
        <v>14</v>
      </c>
    </row>
    <row r="58" spans="1:5" x14ac:dyDescent="0.25">
      <c r="A58" s="29" t="s">
        <v>38</v>
      </c>
      <c r="B58" s="29" t="s">
        <v>25</v>
      </c>
      <c r="C58" s="29" t="s">
        <v>75</v>
      </c>
      <c r="D58" s="28" t="s">
        <v>295</v>
      </c>
      <c r="E58" s="27" t="s">
        <v>15</v>
      </c>
    </row>
    <row r="59" spans="1:5" x14ac:dyDescent="0.25">
      <c r="A59" s="29" t="s">
        <v>38</v>
      </c>
      <c r="B59" s="29" t="s">
        <v>26</v>
      </c>
      <c r="C59" s="29" t="s">
        <v>75</v>
      </c>
      <c r="D59" s="28" t="s">
        <v>296</v>
      </c>
      <c r="E59" s="27" t="s">
        <v>15</v>
      </c>
    </row>
  </sheetData>
  <mergeCells count="3">
    <mergeCell ref="A1:E1"/>
    <mergeCell ref="A2:E2"/>
    <mergeCell ref="A3:E3"/>
  </mergeCells>
  <printOptions horizontalCentered="1"/>
  <pageMargins left="0.31496062992125984" right="0.31496062992125984" top="1.1417322834645669" bottom="0.94488188976377963" header="0.31496062992125984" footer="0.31496062992125984"/>
  <pageSetup scale="88" fitToHeight="0" orientation="landscape" r:id="rId1"/>
  <headerFooter scaleWithDoc="0">
    <oddHeader>&amp;C&amp;"Helvetica,Negrita"&amp;16&amp;G</oddHeader>
    <oddFooter>&amp;C&amp;G&amp;R&amp;8&amp;P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2051-F82F-4744-B129-6B05C22790D7}">
  <dimension ref="A1:AF34"/>
  <sheetViews>
    <sheetView view="pageBreakPreview" zoomScaleNormal="100" zoomScaleSheetLayoutView="100" workbookViewId="0">
      <selection activeCell="A4" sqref="A4"/>
    </sheetView>
  </sheetViews>
  <sheetFormatPr baseColWidth="10" defaultRowHeight="15" x14ac:dyDescent="0.25"/>
  <cols>
    <col min="1" max="1" width="11" style="5" customWidth="1"/>
    <col min="2" max="2" width="19.140625" style="3" customWidth="1"/>
    <col min="3" max="3" width="9.5703125" style="3" customWidth="1"/>
    <col min="4" max="4" width="9.5703125" style="5" customWidth="1"/>
    <col min="5" max="5" width="9.5703125" style="3" customWidth="1"/>
    <col min="6" max="6" width="9.5703125" style="5" customWidth="1"/>
    <col min="7" max="9" width="9.5703125" style="3" customWidth="1"/>
    <col min="10" max="10" width="9.5703125" style="5" customWidth="1"/>
    <col min="11" max="11" width="9.5703125" style="3" customWidth="1"/>
    <col min="12" max="12" width="11.140625" style="5" customWidth="1"/>
    <col min="13" max="13" width="13.5703125" style="3" customWidth="1"/>
    <col min="14" max="14" width="10.140625" style="5" customWidth="1"/>
    <col min="15" max="15" width="10.140625" style="3" hidden="1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4.85546875" style="5" customWidth="1"/>
    <col min="23" max="23" width="10.140625" style="3" customWidth="1"/>
    <col min="24" max="24" width="14.85546875" style="5" customWidth="1"/>
    <col min="25" max="25" width="10.140625" style="3" customWidth="1"/>
    <col min="26" max="26" width="14.85546875" style="5" customWidth="1"/>
    <col min="27" max="27" width="10.140625" style="3" customWidth="1"/>
    <col min="28" max="28" width="14.85546875" style="5" customWidth="1"/>
    <col min="29" max="29" width="10.140625" style="3" customWidth="1"/>
    <col min="30" max="30" width="15.7109375" style="3" customWidth="1"/>
    <col min="31" max="31" width="12.7109375" style="3" customWidth="1"/>
    <col min="32" max="32" width="19.42578125" style="5" customWidth="1"/>
  </cols>
  <sheetData>
    <row r="1" spans="1:32" s="1" customFormat="1" ht="49.5" customHeight="1" x14ac:dyDescent="0.2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s="1" customFormat="1" ht="17.25" customHeight="1" x14ac:dyDescent="0.2">
      <c r="A2" s="15"/>
      <c r="B2" s="1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8" t="s">
        <v>306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19"/>
    </row>
    <row r="4" spans="1:32" x14ac:dyDescent="0.25">
      <c r="A4" s="19"/>
      <c r="B4" s="17" t="s">
        <v>21</v>
      </c>
      <c r="C4" s="20" t="s">
        <v>163</v>
      </c>
      <c r="D4" s="20"/>
      <c r="E4" s="20" t="s">
        <v>14</v>
      </c>
      <c r="F4" s="18"/>
      <c r="G4" s="17" t="s">
        <v>19</v>
      </c>
      <c r="H4" s="17"/>
      <c r="I4" s="17" t="s">
        <v>39</v>
      </c>
      <c r="J4" s="18"/>
      <c r="K4" s="17" t="s">
        <v>15</v>
      </c>
      <c r="L4" s="19"/>
      <c r="N4" s="19"/>
    </row>
    <row r="5" spans="1:32" x14ac:dyDescent="0.25">
      <c r="A5" s="19"/>
      <c r="B5" s="45" t="s">
        <v>21</v>
      </c>
      <c r="C5" s="49" t="s">
        <v>18</v>
      </c>
      <c r="D5" s="50"/>
      <c r="E5" s="50"/>
      <c r="F5" s="50"/>
      <c r="G5" s="50"/>
      <c r="H5" s="50"/>
      <c r="I5" s="50"/>
      <c r="J5" s="50"/>
      <c r="K5" s="50"/>
      <c r="L5" s="51"/>
      <c r="M5" s="52" t="s">
        <v>0</v>
      </c>
      <c r="N5" s="19"/>
    </row>
    <row r="6" spans="1:32" ht="14.25" customHeight="1" x14ac:dyDescent="0.25">
      <c r="A6" s="19"/>
      <c r="B6" s="46"/>
      <c r="C6" s="55" t="s">
        <v>163</v>
      </c>
      <c r="D6" s="55"/>
      <c r="E6" s="55" t="s">
        <v>14</v>
      </c>
      <c r="F6" s="55"/>
      <c r="G6" s="56" t="s">
        <v>19</v>
      </c>
      <c r="H6" s="57"/>
      <c r="I6" s="58" t="s">
        <v>39</v>
      </c>
      <c r="J6" s="59"/>
      <c r="K6" s="56" t="s">
        <v>15</v>
      </c>
      <c r="L6" s="57"/>
      <c r="M6" s="53"/>
      <c r="N6" s="19"/>
    </row>
    <row r="7" spans="1:32" x14ac:dyDescent="0.25">
      <c r="A7" s="19"/>
      <c r="B7" s="47"/>
      <c r="C7" s="33" t="s">
        <v>8</v>
      </c>
      <c r="D7" s="33" t="s">
        <v>9</v>
      </c>
      <c r="E7" s="33" t="s">
        <v>8</v>
      </c>
      <c r="F7" s="33" t="s">
        <v>9</v>
      </c>
      <c r="G7" s="33" t="s">
        <v>8</v>
      </c>
      <c r="H7" s="33" t="s">
        <v>9</v>
      </c>
      <c r="I7" s="33" t="s">
        <v>8</v>
      </c>
      <c r="J7" s="33" t="s">
        <v>9</v>
      </c>
      <c r="K7" s="33" t="s">
        <v>8</v>
      </c>
      <c r="L7" s="33" t="s">
        <v>9</v>
      </c>
      <c r="M7" s="54"/>
      <c r="N7" s="19"/>
    </row>
    <row r="8" spans="1:32" x14ac:dyDescent="0.25">
      <c r="A8" s="19"/>
      <c r="B8" s="39" t="s">
        <v>23</v>
      </c>
      <c r="C8" s="10">
        <f>COUNTIFS('AYUNTAMIENTOS MR'!$E$7:$E$103,C$6,'AYUNTAMIENTOS MR'!$A$7:$A$103,'GRÁF AYUNTAMIENTO MR'!$B8)</f>
        <v>0</v>
      </c>
      <c r="D8" s="12">
        <f>C8/$M8</f>
        <v>0</v>
      </c>
      <c r="E8" s="10">
        <f>COUNTIFS('AYUNTAMIENTOS MR'!$E$7:$E$103,E$6,'AYUNTAMIENTOS MR'!$A$7:$A$103,'GRÁF AYUNTAMIENTO MR'!$B8)</f>
        <v>0</v>
      </c>
      <c r="F8" s="12">
        <f>E8/$M8</f>
        <v>0</v>
      </c>
      <c r="G8" s="10">
        <f>COUNTIFS('AYUNTAMIENTOS MR'!$E$7:$E$103,G$6,'AYUNTAMIENTOS MR'!$A$7:$A$103,'GRÁF AYUNTAMIENTO MR'!$B8)</f>
        <v>0</v>
      </c>
      <c r="H8" s="12">
        <f>G8/$M8</f>
        <v>0</v>
      </c>
      <c r="I8" s="10">
        <f>COUNTIFS('AYUNTAMIENTOS MR'!$E$7:$E$103,I$6,'AYUNTAMIENTOS MR'!$A$7:$A$103,'GRÁF AYUNTAMIENTO MR'!$B8)</f>
        <v>0</v>
      </c>
      <c r="J8" s="12">
        <f>I8/$M8</f>
        <v>0</v>
      </c>
      <c r="K8" s="10">
        <f>COUNTIFS('AYUNTAMIENTOS MR'!$E$7:$E$103,K$6,'AYUNTAMIENTOS MR'!$A$7:$A$103,'GRÁF AYUNTAMIENTO MR'!$B8)</f>
        <v>10</v>
      </c>
      <c r="L8" s="12">
        <f>K8/$M8</f>
        <v>1</v>
      </c>
      <c r="M8" s="10">
        <f>SUM(C8,E8,G8,I8,K8)</f>
        <v>10</v>
      </c>
      <c r="N8" s="19"/>
    </row>
    <row r="9" spans="1:32" x14ac:dyDescent="0.25">
      <c r="A9" s="19"/>
      <c r="B9" s="39" t="s">
        <v>27</v>
      </c>
      <c r="C9" s="10">
        <f>COUNTIFS('AYUNTAMIENTOS MR'!$E$7:$E$103,C$6,'AYUNTAMIENTOS MR'!$A$7:$A$103,'GRÁF AYUNTAMIENTO MR'!$B9)</f>
        <v>0</v>
      </c>
      <c r="D9" s="12">
        <f t="shared" ref="D9:D20" si="0">C9/$M9</f>
        <v>0</v>
      </c>
      <c r="E9" s="10">
        <f>COUNTIFS('AYUNTAMIENTOS MR'!$E$7:$E$103,E$6,'AYUNTAMIENTOS MR'!$A$7:$A$103,'GRÁF AYUNTAMIENTO MR'!$B9)</f>
        <v>0</v>
      </c>
      <c r="F9" s="12">
        <f t="shared" ref="F9:F20" si="1">E9/$M9</f>
        <v>0</v>
      </c>
      <c r="G9" s="10">
        <f>COUNTIFS('AYUNTAMIENTOS MR'!$E$7:$E$103,G$6,'AYUNTAMIENTOS MR'!$A$7:$A$103,'GRÁF AYUNTAMIENTO MR'!$B9)</f>
        <v>0</v>
      </c>
      <c r="H9" s="12">
        <f t="shared" ref="H9:H20" si="2">G9/$M9</f>
        <v>0</v>
      </c>
      <c r="I9" s="10">
        <f>COUNTIFS('AYUNTAMIENTOS MR'!$E$7:$E$103,I$6,'AYUNTAMIENTOS MR'!$A$7:$A$103,'GRÁF AYUNTAMIENTO MR'!$B9)</f>
        <v>0</v>
      </c>
      <c r="J9" s="12">
        <f t="shared" ref="J9:J20" si="3">I9/$M9</f>
        <v>0</v>
      </c>
      <c r="K9" s="10">
        <f>COUNTIFS('AYUNTAMIENTOS MR'!$E$7:$E$103,K$6,'AYUNTAMIENTOS MR'!$A$7:$A$103,'GRÁF AYUNTAMIENTO MR'!$B9)</f>
        <v>7</v>
      </c>
      <c r="L9" s="12">
        <f t="shared" ref="L9:L20" si="4">K9/$M9</f>
        <v>1</v>
      </c>
      <c r="M9" s="10">
        <f>SUM(C9,E9,G9,I9,K9)</f>
        <v>7</v>
      </c>
      <c r="N9" s="19"/>
    </row>
    <row r="10" spans="1:32" x14ac:dyDescent="0.25">
      <c r="A10" s="19"/>
      <c r="B10" s="39" t="s">
        <v>28</v>
      </c>
      <c r="C10" s="10">
        <f>COUNTIFS('AYUNTAMIENTOS MR'!$E$7:$E$103,C$6,'AYUNTAMIENTOS MR'!$A$7:$A$103,'GRÁF AYUNTAMIENTO MR'!$B10)</f>
        <v>0</v>
      </c>
      <c r="D10" s="12">
        <f t="shared" si="0"/>
        <v>0</v>
      </c>
      <c r="E10" s="10">
        <f>COUNTIFS('AYUNTAMIENTOS MR'!$E$7:$E$103,E$6,'AYUNTAMIENTOS MR'!$A$7:$A$103,'GRÁF AYUNTAMIENTO MR'!$B10)</f>
        <v>0</v>
      </c>
      <c r="F10" s="12">
        <f t="shared" si="1"/>
        <v>0</v>
      </c>
      <c r="G10" s="10">
        <f>COUNTIFS('AYUNTAMIENTOS MR'!$E$7:$E$103,G$6,'AYUNTAMIENTOS MR'!$A$7:$A$103,'GRÁF AYUNTAMIENTO MR'!$B10)</f>
        <v>0</v>
      </c>
      <c r="H10" s="12">
        <f t="shared" si="2"/>
        <v>0</v>
      </c>
      <c r="I10" s="10">
        <f>COUNTIFS('AYUNTAMIENTOS MR'!$E$7:$E$103,I$6,'AYUNTAMIENTOS MR'!$A$7:$A$103,'GRÁF AYUNTAMIENTO MR'!$B10)</f>
        <v>1</v>
      </c>
      <c r="J10" s="12">
        <f t="shared" si="3"/>
        <v>0.1</v>
      </c>
      <c r="K10" s="10">
        <f>COUNTIFS('AYUNTAMIENTOS MR'!$E$7:$E$103,K$6,'AYUNTAMIENTOS MR'!$A$7:$A$103,'GRÁF AYUNTAMIENTO MR'!$B10)</f>
        <v>9</v>
      </c>
      <c r="L10" s="12">
        <f t="shared" si="4"/>
        <v>0.9</v>
      </c>
      <c r="M10" s="10">
        <f t="shared" ref="M10:M20" si="5">SUM(C10,E10,G10,I10,K10)</f>
        <v>10</v>
      </c>
      <c r="N10" s="19"/>
    </row>
    <row r="11" spans="1:32" x14ac:dyDescent="0.25">
      <c r="A11" s="19"/>
      <c r="B11" s="39" t="s">
        <v>29</v>
      </c>
      <c r="C11" s="10">
        <f>COUNTIFS('AYUNTAMIENTOS MR'!$E$7:$E$103,C$6,'AYUNTAMIENTOS MR'!$A$7:$A$103,'GRÁF AYUNTAMIENTO MR'!$B11)</f>
        <v>0</v>
      </c>
      <c r="D11" s="12">
        <f t="shared" si="0"/>
        <v>0</v>
      </c>
      <c r="E11" s="10">
        <f>COUNTIFS('AYUNTAMIENTOS MR'!$E$7:$E$103,E$6,'AYUNTAMIENTOS MR'!$A$7:$A$103,'GRÁF AYUNTAMIENTO MR'!$B11)</f>
        <v>0</v>
      </c>
      <c r="F11" s="12">
        <f t="shared" si="1"/>
        <v>0</v>
      </c>
      <c r="G11" s="10">
        <f>COUNTIFS('AYUNTAMIENTOS MR'!$E$7:$E$103,G$6,'AYUNTAMIENTOS MR'!$A$7:$A$103,'GRÁF AYUNTAMIENTO MR'!$B11)</f>
        <v>0</v>
      </c>
      <c r="H11" s="12">
        <f t="shared" si="2"/>
        <v>0</v>
      </c>
      <c r="I11" s="10">
        <f>COUNTIFS('AYUNTAMIENTOS MR'!$E$7:$E$103,I$6,'AYUNTAMIENTOS MR'!$A$7:$A$103,'GRÁF AYUNTAMIENTO MR'!$B11)</f>
        <v>0</v>
      </c>
      <c r="J11" s="12">
        <f t="shared" si="3"/>
        <v>0</v>
      </c>
      <c r="K11" s="10">
        <f>COUNTIFS('AYUNTAMIENTOS MR'!$E$7:$E$103,K$6,'AYUNTAMIENTOS MR'!$A$7:$A$103,'GRÁF AYUNTAMIENTO MR'!$B11)</f>
        <v>7</v>
      </c>
      <c r="L11" s="12">
        <f t="shared" si="4"/>
        <v>1</v>
      </c>
      <c r="M11" s="10">
        <f t="shared" si="5"/>
        <v>7</v>
      </c>
      <c r="N11" s="19"/>
    </row>
    <row r="12" spans="1:32" x14ac:dyDescent="0.25">
      <c r="A12" s="16"/>
      <c r="B12" s="39" t="s">
        <v>30</v>
      </c>
      <c r="C12" s="10">
        <f>COUNTIFS('AYUNTAMIENTOS MR'!$E$7:$E$103,C$6,'AYUNTAMIENTOS MR'!$A$7:$A$103,'GRÁF AYUNTAMIENTO MR'!$B12)</f>
        <v>0</v>
      </c>
      <c r="D12" s="12">
        <f t="shared" si="0"/>
        <v>0</v>
      </c>
      <c r="E12" s="10">
        <f>COUNTIFS('AYUNTAMIENTOS MR'!$E$7:$E$103,E$6,'AYUNTAMIENTOS MR'!$A$7:$A$103,'GRÁF AYUNTAMIENTO MR'!$B12)</f>
        <v>1</v>
      </c>
      <c r="F12" s="12">
        <f t="shared" si="1"/>
        <v>0.14285714285714285</v>
      </c>
      <c r="G12" s="10">
        <f>COUNTIFS('AYUNTAMIENTOS MR'!$E$7:$E$103,G$6,'AYUNTAMIENTOS MR'!$A$7:$A$103,'GRÁF AYUNTAMIENTO MR'!$B12)</f>
        <v>0</v>
      </c>
      <c r="H12" s="12">
        <f t="shared" si="2"/>
        <v>0</v>
      </c>
      <c r="I12" s="10">
        <f>COUNTIFS('AYUNTAMIENTOS MR'!$E$7:$E$103,I$6,'AYUNTAMIENTOS MR'!$A$7:$A$103,'GRÁF AYUNTAMIENTO MR'!$B12)</f>
        <v>0</v>
      </c>
      <c r="J12" s="12">
        <f t="shared" si="3"/>
        <v>0</v>
      </c>
      <c r="K12" s="10">
        <f>COUNTIFS('AYUNTAMIENTOS MR'!$E$7:$E$103,K$6,'AYUNTAMIENTOS MR'!$A$7:$A$103,'GRÁF AYUNTAMIENTO MR'!$B12)</f>
        <v>6</v>
      </c>
      <c r="L12" s="12">
        <f t="shared" si="4"/>
        <v>0.8571428571428571</v>
      </c>
      <c r="M12" s="10">
        <f t="shared" si="5"/>
        <v>7</v>
      </c>
      <c r="N12" s="19"/>
    </row>
    <row r="13" spans="1:32" x14ac:dyDescent="0.25">
      <c r="A13" s="19"/>
      <c r="B13" s="39" t="s">
        <v>31</v>
      </c>
      <c r="C13" s="10">
        <f>COUNTIFS('AYUNTAMIENTOS MR'!$E$7:$E$103,C$6,'AYUNTAMIENTOS MR'!$A$7:$A$103,'GRÁF AYUNTAMIENTO MR'!$B13)</f>
        <v>0</v>
      </c>
      <c r="D13" s="12">
        <f t="shared" si="0"/>
        <v>0</v>
      </c>
      <c r="E13" s="10">
        <f>COUNTIFS('AYUNTAMIENTOS MR'!$E$7:$E$103,E$6,'AYUNTAMIENTOS MR'!$A$7:$A$103,'GRÁF AYUNTAMIENTO MR'!$B13)</f>
        <v>1</v>
      </c>
      <c r="F13" s="12">
        <f t="shared" si="1"/>
        <v>0.14285714285714285</v>
      </c>
      <c r="G13" s="10">
        <f>COUNTIFS('AYUNTAMIENTOS MR'!$E$7:$E$103,G$6,'AYUNTAMIENTOS MR'!$A$7:$A$103,'GRÁF AYUNTAMIENTO MR'!$B13)</f>
        <v>0</v>
      </c>
      <c r="H13" s="12">
        <f t="shared" si="2"/>
        <v>0</v>
      </c>
      <c r="I13" s="10">
        <f>COUNTIFS('AYUNTAMIENTOS MR'!$E$7:$E$103,I$6,'AYUNTAMIENTOS MR'!$A$7:$A$103,'GRÁF AYUNTAMIENTO MR'!$B13)</f>
        <v>0</v>
      </c>
      <c r="J13" s="12">
        <f t="shared" si="3"/>
        <v>0</v>
      </c>
      <c r="K13" s="10">
        <f>COUNTIFS('AYUNTAMIENTOS MR'!$E$7:$E$103,K$6,'AYUNTAMIENTOS MR'!$A$7:$A$103,'GRÁF AYUNTAMIENTO MR'!$B13)</f>
        <v>6</v>
      </c>
      <c r="L13" s="12">
        <f t="shared" si="4"/>
        <v>0.8571428571428571</v>
      </c>
      <c r="M13" s="10">
        <f t="shared" si="5"/>
        <v>7</v>
      </c>
      <c r="N13" s="19"/>
    </row>
    <row r="14" spans="1:32" x14ac:dyDescent="0.25">
      <c r="A14" s="19"/>
      <c r="B14" s="40" t="s">
        <v>32</v>
      </c>
      <c r="C14" s="10">
        <f>COUNTIFS('AYUNTAMIENTOS MR'!$E$7:$E$103,C$6,'AYUNTAMIENTOS MR'!$A$7:$A$103,'GRÁF AYUNTAMIENTO MR'!$B14)</f>
        <v>0</v>
      </c>
      <c r="D14" s="12">
        <f t="shared" si="0"/>
        <v>0</v>
      </c>
      <c r="E14" s="10">
        <f>COUNTIFS('AYUNTAMIENTOS MR'!$E$7:$E$103,E$6,'AYUNTAMIENTOS MR'!$A$7:$A$103,'GRÁF AYUNTAMIENTO MR'!$B14)</f>
        <v>0</v>
      </c>
      <c r="F14" s="12">
        <f t="shared" si="1"/>
        <v>0</v>
      </c>
      <c r="G14" s="10">
        <f>COUNTIFS('AYUNTAMIENTOS MR'!$E$7:$E$103,G$6,'AYUNTAMIENTOS MR'!$A$7:$A$103,'GRÁF AYUNTAMIENTO MR'!$B14)</f>
        <v>0</v>
      </c>
      <c r="H14" s="12">
        <f t="shared" si="2"/>
        <v>0</v>
      </c>
      <c r="I14" s="10">
        <f>COUNTIFS('AYUNTAMIENTOS MR'!$E$7:$E$103,I$6,'AYUNTAMIENTOS MR'!$A$7:$A$103,'GRÁF AYUNTAMIENTO MR'!$B14)</f>
        <v>0</v>
      </c>
      <c r="J14" s="12">
        <f t="shared" si="3"/>
        <v>0</v>
      </c>
      <c r="K14" s="10">
        <f>COUNTIFS('AYUNTAMIENTOS MR'!$E$7:$E$103,K$6,'AYUNTAMIENTOS MR'!$A$7:$A$103,'GRÁF AYUNTAMIENTO MR'!$B14)</f>
        <v>7</v>
      </c>
      <c r="L14" s="12">
        <f t="shared" si="4"/>
        <v>1</v>
      </c>
      <c r="M14" s="10">
        <f t="shared" si="5"/>
        <v>7</v>
      </c>
      <c r="N14" s="19"/>
    </row>
    <row r="15" spans="1:32" x14ac:dyDescent="0.25">
      <c r="A15" s="19"/>
      <c r="B15" s="40" t="s">
        <v>33</v>
      </c>
      <c r="C15" s="10">
        <f>COUNTIFS('AYUNTAMIENTOS MR'!$E$7:$E$103,C$6,'AYUNTAMIENTOS MR'!$A$7:$A$103,'GRÁF AYUNTAMIENTO MR'!$B15)</f>
        <v>1</v>
      </c>
      <c r="D15" s="12">
        <f t="shared" si="0"/>
        <v>0.14285714285714285</v>
      </c>
      <c r="E15" s="10">
        <f>COUNTIFS('AYUNTAMIENTOS MR'!$E$7:$E$103,E$6,'AYUNTAMIENTOS MR'!$A$7:$A$103,'GRÁF AYUNTAMIENTO MR'!$B15)</f>
        <v>0</v>
      </c>
      <c r="F15" s="12">
        <f t="shared" si="1"/>
        <v>0</v>
      </c>
      <c r="G15" s="10">
        <f>COUNTIFS('AYUNTAMIENTOS MR'!$E$7:$E$103,G$6,'AYUNTAMIENTOS MR'!$A$7:$A$103,'GRÁF AYUNTAMIENTO MR'!$B15)</f>
        <v>1</v>
      </c>
      <c r="H15" s="12">
        <f t="shared" si="2"/>
        <v>0.14285714285714285</v>
      </c>
      <c r="I15" s="10">
        <f>COUNTIFS('AYUNTAMIENTOS MR'!$E$7:$E$103,I$6,'AYUNTAMIENTOS MR'!$A$7:$A$103,'GRÁF AYUNTAMIENTO MR'!$B15)</f>
        <v>0</v>
      </c>
      <c r="J15" s="12">
        <f t="shared" si="3"/>
        <v>0</v>
      </c>
      <c r="K15" s="10">
        <f>COUNTIFS('AYUNTAMIENTOS MR'!$E$7:$E$103,K$6,'AYUNTAMIENTOS MR'!$A$7:$A$103,'GRÁF AYUNTAMIENTO MR'!$B15)</f>
        <v>5</v>
      </c>
      <c r="L15" s="12">
        <f t="shared" si="4"/>
        <v>0.7142857142857143</v>
      </c>
      <c r="M15" s="10">
        <f t="shared" si="5"/>
        <v>7</v>
      </c>
      <c r="N15" s="19"/>
    </row>
    <row r="16" spans="1:32" x14ac:dyDescent="0.25">
      <c r="A16" s="19"/>
      <c r="B16" s="40" t="s">
        <v>34</v>
      </c>
      <c r="C16" s="10">
        <f>COUNTIFS('AYUNTAMIENTOS MR'!$E$7:$E$103,C$6,'AYUNTAMIENTOS MR'!$A$7:$A$103,'GRÁF AYUNTAMIENTO MR'!$B16)</f>
        <v>0</v>
      </c>
      <c r="D16" s="12">
        <f t="shared" si="0"/>
        <v>0</v>
      </c>
      <c r="E16" s="10">
        <f>COUNTIFS('AYUNTAMIENTOS MR'!$E$7:$E$103,E$6,'AYUNTAMIENTOS MR'!$A$7:$A$103,'GRÁF AYUNTAMIENTO MR'!$B16)</f>
        <v>0</v>
      </c>
      <c r="F16" s="12">
        <f t="shared" si="1"/>
        <v>0</v>
      </c>
      <c r="G16" s="10">
        <f>COUNTIFS('AYUNTAMIENTOS MR'!$E$7:$E$103,G$6,'AYUNTAMIENTOS MR'!$A$7:$A$103,'GRÁF AYUNTAMIENTO MR'!$B16)</f>
        <v>0</v>
      </c>
      <c r="H16" s="12">
        <f t="shared" si="2"/>
        <v>0</v>
      </c>
      <c r="I16" s="10">
        <f>COUNTIFS('AYUNTAMIENTOS MR'!$E$7:$E$103,I$6,'AYUNTAMIENTOS MR'!$A$7:$A$103,'GRÁF AYUNTAMIENTO MR'!$B16)</f>
        <v>1</v>
      </c>
      <c r="J16" s="12">
        <f t="shared" si="3"/>
        <v>0.14285714285714285</v>
      </c>
      <c r="K16" s="10">
        <f>COUNTIFS('AYUNTAMIENTOS MR'!$E$7:$E$103,K$6,'AYUNTAMIENTOS MR'!$A$7:$A$103,'GRÁF AYUNTAMIENTO MR'!$B16)</f>
        <v>6</v>
      </c>
      <c r="L16" s="12">
        <f t="shared" si="4"/>
        <v>0.8571428571428571</v>
      </c>
      <c r="M16" s="10">
        <f t="shared" si="5"/>
        <v>7</v>
      </c>
      <c r="N16" s="19"/>
    </row>
    <row r="17" spans="1:14" x14ac:dyDescent="0.25">
      <c r="A17" s="19"/>
      <c r="B17" s="40" t="s">
        <v>35</v>
      </c>
      <c r="C17" s="10">
        <f>COUNTIFS('AYUNTAMIENTOS MR'!$E$7:$E$103,C$6,'AYUNTAMIENTOS MR'!$A$7:$A$103,'GRÁF AYUNTAMIENTO MR'!$B17)</f>
        <v>0</v>
      </c>
      <c r="D17" s="12">
        <f t="shared" si="0"/>
        <v>0</v>
      </c>
      <c r="E17" s="10">
        <f>COUNTIFS('AYUNTAMIENTOS MR'!$E$7:$E$103,E$6,'AYUNTAMIENTOS MR'!$A$7:$A$103,'GRÁF AYUNTAMIENTO MR'!$B17)</f>
        <v>0</v>
      </c>
      <c r="F17" s="12">
        <f t="shared" si="1"/>
        <v>0</v>
      </c>
      <c r="G17" s="10">
        <f>COUNTIFS('AYUNTAMIENTOS MR'!$E$7:$E$103,G$6,'AYUNTAMIENTOS MR'!$A$7:$A$103,'GRÁF AYUNTAMIENTO MR'!$B17)</f>
        <v>0</v>
      </c>
      <c r="H17" s="12">
        <f t="shared" si="2"/>
        <v>0</v>
      </c>
      <c r="I17" s="10">
        <f>COUNTIFS('AYUNTAMIENTOS MR'!$E$7:$E$103,I$6,'AYUNTAMIENTOS MR'!$A$7:$A$103,'GRÁF AYUNTAMIENTO MR'!$B17)</f>
        <v>0</v>
      </c>
      <c r="J17" s="12">
        <f t="shared" si="3"/>
        <v>0</v>
      </c>
      <c r="K17" s="10">
        <f>COUNTIFS('AYUNTAMIENTOS MR'!$E$7:$E$103,K$6,'AYUNTAMIENTOS MR'!$A$7:$A$103,'GRÁF AYUNTAMIENTO MR'!$B17)</f>
        <v>7</v>
      </c>
      <c r="L17" s="12">
        <f t="shared" si="4"/>
        <v>1</v>
      </c>
      <c r="M17" s="10">
        <f t="shared" si="5"/>
        <v>7</v>
      </c>
      <c r="N17" s="19"/>
    </row>
    <row r="18" spans="1:14" x14ac:dyDescent="0.25">
      <c r="A18" s="19"/>
      <c r="B18" s="40" t="s">
        <v>36</v>
      </c>
      <c r="C18" s="10">
        <f>COUNTIFS('AYUNTAMIENTOS MR'!$E$7:$E$103,C$6,'AYUNTAMIENTOS MR'!$A$7:$A$103,'GRÁF AYUNTAMIENTO MR'!$B18)</f>
        <v>0</v>
      </c>
      <c r="D18" s="12">
        <f t="shared" si="0"/>
        <v>0</v>
      </c>
      <c r="E18" s="10">
        <f>COUNTIFS('AYUNTAMIENTOS MR'!$E$7:$E$103,E$6,'AYUNTAMIENTOS MR'!$A$7:$A$103,'GRÁF AYUNTAMIENTO MR'!$B18)</f>
        <v>1</v>
      </c>
      <c r="F18" s="12">
        <f t="shared" si="1"/>
        <v>0.14285714285714285</v>
      </c>
      <c r="G18" s="10">
        <f>COUNTIFS('AYUNTAMIENTOS MR'!$E$7:$E$103,G$6,'AYUNTAMIENTOS MR'!$A$7:$A$103,'GRÁF AYUNTAMIENTO MR'!$B18)</f>
        <v>0</v>
      </c>
      <c r="H18" s="12">
        <f t="shared" si="2"/>
        <v>0</v>
      </c>
      <c r="I18" s="10">
        <f>COUNTIFS('AYUNTAMIENTOS MR'!$E$7:$E$103,I$6,'AYUNTAMIENTOS MR'!$A$7:$A$103,'GRÁF AYUNTAMIENTO MR'!$B18)</f>
        <v>0</v>
      </c>
      <c r="J18" s="12">
        <f t="shared" si="3"/>
        <v>0</v>
      </c>
      <c r="K18" s="10">
        <f>COUNTIFS('AYUNTAMIENTOS MR'!$E$7:$E$103,K$6,'AYUNTAMIENTOS MR'!$A$7:$A$103,'GRÁF AYUNTAMIENTO MR'!$B18)</f>
        <v>6</v>
      </c>
      <c r="L18" s="12">
        <f t="shared" si="4"/>
        <v>0.8571428571428571</v>
      </c>
      <c r="M18" s="10">
        <f t="shared" si="5"/>
        <v>7</v>
      </c>
      <c r="N18" s="19"/>
    </row>
    <row r="19" spans="1:14" x14ac:dyDescent="0.25">
      <c r="A19" s="19"/>
      <c r="B19" s="40" t="s">
        <v>38</v>
      </c>
      <c r="C19" s="10">
        <f>COUNTIFS('AYUNTAMIENTOS MR'!$E$7:$E$103,C$6,'AYUNTAMIENTOS MR'!$A$7:$A$103,'GRÁF AYUNTAMIENTO MR'!$B19)</f>
        <v>0</v>
      </c>
      <c r="D19" s="12">
        <f t="shared" si="0"/>
        <v>0</v>
      </c>
      <c r="E19" s="10">
        <f>COUNTIFS('AYUNTAMIENTOS MR'!$E$7:$E$103,E$6,'AYUNTAMIENTOS MR'!$A$7:$A$103,'GRÁF AYUNTAMIENTO MR'!$B19)</f>
        <v>1</v>
      </c>
      <c r="F19" s="12">
        <f t="shared" si="1"/>
        <v>0.14285714285714285</v>
      </c>
      <c r="G19" s="10">
        <f>COUNTIFS('AYUNTAMIENTOS MR'!$E$7:$E$103,G$6,'AYUNTAMIENTOS MR'!$A$7:$A$103,'GRÁF AYUNTAMIENTO MR'!$B19)</f>
        <v>0</v>
      </c>
      <c r="H19" s="12">
        <f t="shared" si="2"/>
        <v>0</v>
      </c>
      <c r="I19" s="10">
        <f>COUNTIFS('AYUNTAMIENTOS MR'!$E$7:$E$103,I$6,'AYUNTAMIENTOS MR'!$A$7:$A$103,'GRÁF AYUNTAMIENTO MR'!$B19)</f>
        <v>0</v>
      </c>
      <c r="J19" s="12">
        <f t="shared" si="3"/>
        <v>0</v>
      </c>
      <c r="K19" s="10">
        <f>COUNTIFS('AYUNTAMIENTOS MR'!$E$7:$E$103,K$6,'AYUNTAMIENTOS MR'!$A$7:$A$103,'GRÁF AYUNTAMIENTO MR'!$B19)</f>
        <v>6</v>
      </c>
      <c r="L19" s="12">
        <f t="shared" si="4"/>
        <v>0.8571428571428571</v>
      </c>
      <c r="M19" s="10">
        <f t="shared" si="5"/>
        <v>7</v>
      </c>
      <c r="N19" s="19"/>
    </row>
    <row r="20" spans="1:14" x14ac:dyDescent="0.25">
      <c r="A20" s="19"/>
      <c r="B20" s="40" t="s">
        <v>37</v>
      </c>
      <c r="C20" s="10">
        <f>COUNTIFS('AYUNTAMIENTOS MR'!$E$7:$E$103,C$6,'AYUNTAMIENTOS MR'!$A$7:$A$103,'GRÁF AYUNTAMIENTO MR'!$B20)</f>
        <v>1</v>
      </c>
      <c r="D20" s="12">
        <f t="shared" si="0"/>
        <v>0.14285714285714285</v>
      </c>
      <c r="E20" s="10">
        <f>COUNTIFS('AYUNTAMIENTOS MR'!$E$7:$E$103,E$6,'AYUNTAMIENTOS MR'!$A$7:$A$103,'GRÁF AYUNTAMIENTO MR'!$B20)</f>
        <v>0</v>
      </c>
      <c r="F20" s="12">
        <f t="shared" si="1"/>
        <v>0</v>
      </c>
      <c r="G20" s="10">
        <f>COUNTIFS('AYUNTAMIENTOS MR'!$E$7:$E$103,G$6,'AYUNTAMIENTOS MR'!$A$7:$A$103,'GRÁF AYUNTAMIENTO MR'!$B20)</f>
        <v>0</v>
      </c>
      <c r="H20" s="12">
        <f t="shared" si="2"/>
        <v>0</v>
      </c>
      <c r="I20" s="10">
        <f>COUNTIFS('AYUNTAMIENTOS MR'!$E$7:$E$103,I$6,'AYUNTAMIENTOS MR'!$A$7:$A$103,'GRÁF AYUNTAMIENTO MR'!$B20)</f>
        <v>0</v>
      </c>
      <c r="J20" s="12">
        <f t="shared" si="3"/>
        <v>0</v>
      </c>
      <c r="K20" s="10">
        <f>COUNTIFS('AYUNTAMIENTOS MR'!$E$7:$E$103,K$6,'AYUNTAMIENTOS MR'!$A$7:$A$103,'GRÁF AYUNTAMIENTO MR'!$B20)</f>
        <v>6</v>
      </c>
      <c r="L20" s="12">
        <f t="shared" si="4"/>
        <v>0.8571428571428571</v>
      </c>
      <c r="M20" s="10">
        <f t="shared" si="5"/>
        <v>7</v>
      </c>
      <c r="N20" s="19"/>
    </row>
    <row r="21" spans="1:14" x14ac:dyDescent="0.25">
      <c r="A21" s="19"/>
      <c r="B21" s="38" t="s">
        <v>0</v>
      </c>
      <c r="C21" s="31">
        <f>SUM(C8:C20)</f>
        <v>2</v>
      </c>
      <c r="D21" s="34">
        <f>C21/$M$21</f>
        <v>2.0618556701030927E-2</v>
      </c>
      <c r="E21" s="31">
        <f>SUM(E8:E20)</f>
        <v>4</v>
      </c>
      <c r="F21" s="34">
        <f>E21/$M$21</f>
        <v>4.1237113402061855E-2</v>
      </c>
      <c r="G21" s="31">
        <f>SUM(G8:G20)</f>
        <v>1</v>
      </c>
      <c r="H21" s="34">
        <f>G21/$M$21</f>
        <v>1.0309278350515464E-2</v>
      </c>
      <c r="I21" s="31">
        <f>SUM(I8:I20)</f>
        <v>2</v>
      </c>
      <c r="J21" s="34">
        <f>I21/$M$21</f>
        <v>2.0618556701030927E-2</v>
      </c>
      <c r="K21" s="31">
        <f>SUM(K8:K20)</f>
        <v>88</v>
      </c>
      <c r="L21" s="34">
        <f>K21/$M$21</f>
        <v>0.90721649484536082</v>
      </c>
      <c r="M21" s="31">
        <f>SUM(M8:M20)</f>
        <v>97</v>
      </c>
      <c r="N21" s="19"/>
    </row>
    <row r="22" spans="1:14" x14ac:dyDescent="0.25">
      <c r="A22" s="19"/>
      <c r="B22" s="35" t="s">
        <v>298</v>
      </c>
      <c r="D22" s="19"/>
      <c r="F22" s="19"/>
      <c r="J22" s="19"/>
      <c r="L22" s="19"/>
      <c r="N22" s="19"/>
    </row>
    <row r="23" spans="1:14" x14ac:dyDescent="0.25">
      <c r="A23" s="19"/>
      <c r="D23" s="19"/>
      <c r="F23" s="19"/>
      <c r="J23" s="19"/>
      <c r="L23" s="19"/>
      <c r="N23" s="19"/>
    </row>
    <row r="24" spans="1:14" x14ac:dyDescent="0.25">
      <c r="A24" s="19"/>
      <c r="D24" s="19"/>
      <c r="F24" s="19"/>
      <c r="J24" s="19"/>
      <c r="L24" s="19"/>
      <c r="N24" s="19"/>
    </row>
    <row r="25" spans="1:14" x14ac:dyDescent="0.25">
      <c r="A25" s="19"/>
      <c r="D25" s="19"/>
      <c r="F25" s="19"/>
      <c r="J25" s="19"/>
      <c r="L25" s="19"/>
      <c r="N25" s="19"/>
    </row>
    <row r="26" spans="1:14" x14ac:dyDescent="0.25">
      <c r="A26" s="19"/>
      <c r="D26" s="19"/>
      <c r="F26" s="19"/>
      <c r="J26" s="19"/>
      <c r="L26" s="19"/>
      <c r="N26" s="19"/>
    </row>
    <row r="27" spans="1:14" x14ac:dyDescent="0.25">
      <c r="A27" s="19"/>
      <c r="D27" s="19"/>
      <c r="F27" s="19"/>
      <c r="J27" s="19"/>
      <c r="L27" s="19"/>
      <c r="N27" s="19"/>
    </row>
    <row r="28" spans="1:14" x14ac:dyDescent="0.25">
      <c r="A28" s="19"/>
      <c r="D28" s="19"/>
      <c r="F28" s="19"/>
      <c r="J28" s="19"/>
      <c r="L28" s="19"/>
      <c r="N28" s="19"/>
    </row>
    <row r="29" spans="1:14" x14ac:dyDescent="0.25">
      <c r="A29" s="19"/>
      <c r="D29" s="19"/>
      <c r="F29" s="19"/>
      <c r="J29" s="19"/>
      <c r="L29" s="19"/>
      <c r="N29" s="19"/>
    </row>
    <row r="30" spans="1:14" x14ac:dyDescent="0.25">
      <c r="A30" s="19"/>
      <c r="D30" s="19"/>
      <c r="F30" s="19"/>
      <c r="J30" s="19"/>
      <c r="L30" s="19"/>
      <c r="N30" s="19"/>
    </row>
    <row r="31" spans="1:14" x14ac:dyDescent="0.25">
      <c r="A31" s="19"/>
      <c r="D31" s="19"/>
      <c r="F31" s="19"/>
      <c r="J31" s="19"/>
      <c r="L31" s="19"/>
      <c r="N31" s="19"/>
    </row>
    <row r="32" spans="1:14" x14ac:dyDescent="0.25">
      <c r="A32" s="19"/>
      <c r="D32" s="19"/>
      <c r="F32" s="19"/>
      <c r="J32" s="19"/>
      <c r="L32" s="19"/>
      <c r="N32" s="19"/>
    </row>
    <row r="34" spans="4:12" x14ac:dyDescent="0.25">
      <c r="D34" s="19"/>
      <c r="F34" s="19"/>
      <c r="J34" s="19"/>
      <c r="L34" s="19"/>
    </row>
  </sheetData>
  <mergeCells count="10">
    <mergeCell ref="B5:B7"/>
    <mergeCell ref="A3:M3"/>
    <mergeCell ref="A1:N1"/>
    <mergeCell ref="C5:L5"/>
    <mergeCell ref="M5:M7"/>
    <mergeCell ref="C6:D6"/>
    <mergeCell ref="E6:F6"/>
    <mergeCell ref="G6:H6"/>
    <mergeCell ref="I6:J6"/>
    <mergeCell ref="K6:L6"/>
  </mergeCells>
  <conditionalFormatting sqref="C8:M20">
    <cfRule type="cellIs" dxfId="2" priority="1" operator="equal">
      <formula>0</formula>
    </cfRule>
  </conditionalFormatting>
  <printOptions horizontalCentered="1" verticalCentered="1"/>
  <pageMargins left="0.31496062992125984" right="0.31496062992125984" top="1.1417322834645669" bottom="0.74803149606299213" header="0.31496062992125984" footer="0.31496062992125984"/>
  <pageSetup scale="73" fitToHeight="0" orientation="landscape" r:id="rId1"/>
  <headerFooter scaleWithDoc="0">
    <oddHeader>&amp;C&amp;"Helvetica,Negrita"&amp;16&amp;G</oddHeader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D5E7-8D83-42DE-8CE8-228206E379DB}">
  <dimension ref="A1:AF34"/>
  <sheetViews>
    <sheetView view="pageBreakPreview" zoomScaleNormal="100" zoomScaleSheetLayoutView="100" workbookViewId="0">
      <selection activeCell="G4" sqref="G4"/>
    </sheetView>
  </sheetViews>
  <sheetFormatPr baseColWidth="10" defaultRowHeight="15" x14ac:dyDescent="0.25"/>
  <cols>
    <col min="1" max="1" width="11" style="5" customWidth="1"/>
    <col min="2" max="2" width="19.140625" style="3" customWidth="1"/>
    <col min="3" max="3" width="9.5703125" style="3" customWidth="1"/>
    <col min="4" max="4" width="9.5703125" style="5" customWidth="1"/>
    <col min="5" max="5" width="9.5703125" style="3" customWidth="1"/>
    <col min="6" max="6" width="9.5703125" style="5" customWidth="1"/>
    <col min="7" max="9" width="9.5703125" style="3" customWidth="1"/>
    <col min="10" max="10" width="9.5703125" style="5" customWidth="1"/>
    <col min="11" max="11" width="9.5703125" style="3" customWidth="1"/>
    <col min="12" max="12" width="11.140625" style="5" customWidth="1"/>
    <col min="13" max="13" width="13.5703125" style="3" customWidth="1"/>
    <col min="14" max="14" width="10.140625" style="5" customWidth="1"/>
    <col min="15" max="15" width="10.140625" style="3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4.85546875" style="5" customWidth="1"/>
    <col min="23" max="23" width="10.140625" style="3" customWidth="1"/>
    <col min="24" max="24" width="14.85546875" style="5" customWidth="1"/>
    <col min="25" max="25" width="10.140625" style="3" customWidth="1"/>
    <col min="26" max="26" width="14.85546875" style="5" customWidth="1"/>
    <col min="27" max="27" width="10.140625" style="3" customWidth="1"/>
    <col min="28" max="28" width="14.85546875" style="5" customWidth="1"/>
    <col min="29" max="29" width="10.140625" style="3" customWidth="1"/>
    <col min="30" max="30" width="15.7109375" style="3" customWidth="1"/>
    <col min="31" max="31" width="12.7109375" style="3" customWidth="1"/>
    <col min="32" max="32" width="19.42578125" style="5" customWidth="1"/>
  </cols>
  <sheetData>
    <row r="1" spans="1:32" s="1" customFormat="1" ht="49.5" customHeight="1" x14ac:dyDescent="0.2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s="1" customFormat="1" ht="17.25" customHeight="1" x14ac:dyDescent="0.2">
      <c r="A2" s="15"/>
      <c r="B2" s="1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8" t="s">
        <v>305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19"/>
    </row>
    <row r="4" spans="1:32" x14ac:dyDescent="0.25">
      <c r="A4" s="19"/>
      <c r="B4" s="17" t="s">
        <v>21</v>
      </c>
      <c r="C4" s="20" t="s">
        <v>163</v>
      </c>
      <c r="D4" s="20"/>
      <c r="E4" s="20" t="s">
        <v>14</v>
      </c>
      <c r="F4" s="18"/>
      <c r="G4" s="17" t="s">
        <v>19</v>
      </c>
      <c r="H4" s="17"/>
      <c r="I4" s="17" t="s">
        <v>39</v>
      </c>
      <c r="J4" s="18"/>
      <c r="K4" s="17" t="s">
        <v>15</v>
      </c>
      <c r="L4" s="19"/>
      <c r="N4" s="19"/>
    </row>
    <row r="5" spans="1:32" x14ac:dyDescent="0.25">
      <c r="A5" s="19"/>
      <c r="B5" s="45" t="s">
        <v>21</v>
      </c>
      <c r="C5" s="49" t="s">
        <v>18</v>
      </c>
      <c r="D5" s="50"/>
      <c r="E5" s="50"/>
      <c r="F5" s="50"/>
      <c r="G5" s="50"/>
      <c r="H5" s="50"/>
      <c r="I5" s="50"/>
      <c r="J5" s="50"/>
      <c r="K5" s="50"/>
      <c r="L5" s="51"/>
      <c r="M5" s="52" t="s">
        <v>0</v>
      </c>
      <c r="N5" s="19"/>
    </row>
    <row r="6" spans="1:32" ht="14.25" customHeight="1" x14ac:dyDescent="0.25">
      <c r="A6" s="19"/>
      <c r="B6" s="46"/>
      <c r="C6" s="55" t="s">
        <v>163</v>
      </c>
      <c r="D6" s="55"/>
      <c r="E6" s="55" t="s">
        <v>14</v>
      </c>
      <c r="F6" s="55"/>
      <c r="G6" s="56" t="s">
        <v>19</v>
      </c>
      <c r="H6" s="57"/>
      <c r="I6" s="58" t="s">
        <v>39</v>
      </c>
      <c r="J6" s="59"/>
      <c r="K6" s="56" t="s">
        <v>15</v>
      </c>
      <c r="L6" s="57"/>
      <c r="M6" s="53"/>
      <c r="N6" s="19"/>
    </row>
    <row r="7" spans="1:32" x14ac:dyDescent="0.25">
      <c r="A7" s="19"/>
      <c r="B7" s="47"/>
      <c r="C7" s="33" t="s">
        <v>8</v>
      </c>
      <c r="D7" s="33" t="s">
        <v>9</v>
      </c>
      <c r="E7" s="33" t="s">
        <v>8</v>
      </c>
      <c r="F7" s="33" t="s">
        <v>9</v>
      </c>
      <c r="G7" s="33" t="s">
        <v>8</v>
      </c>
      <c r="H7" s="33" t="s">
        <v>9</v>
      </c>
      <c r="I7" s="33" t="s">
        <v>8</v>
      </c>
      <c r="J7" s="33" t="s">
        <v>9</v>
      </c>
      <c r="K7" s="33" t="s">
        <v>8</v>
      </c>
      <c r="L7" s="33" t="s">
        <v>9</v>
      </c>
      <c r="M7" s="54"/>
      <c r="N7" s="19"/>
    </row>
    <row r="8" spans="1:32" x14ac:dyDescent="0.25">
      <c r="A8" s="19"/>
      <c r="B8" s="39" t="s">
        <v>23</v>
      </c>
      <c r="C8" s="10">
        <f>COUNTIFS('AYUNTAMIENTOS RP'!$E$6:$E$59,C$6,'AYUNTAMIENTOS RP'!$A$6:$A$59,'GRÁF AYUNTAMIENTO RP'!$B8)</f>
        <v>2</v>
      </c>
      <c r="D8" s="12">
        <f>C8/$M8</f>
        <v>0.4</v>
      </c>
      <c r="E8" s="10">
        <f>COUNTIFS('AYUNTAMIENTOS RP'!$E$6:$E$59,E$6,'AYUNTAMIENTOS RP'!$A$6:$A$59,'GRÁF AYUNTAMIENTO RP'!$B8)</f>
        <v>0</v>
      </c>
      <c r="F8" s="12">
        <f>E8/$M8</f>
        <v>0</v>
      </c>
      <c r="G8" s="10">
        <f>COUNTIFS('AYUNTAMIENTOS RP'!$E$6:$E$59,G$6,'AYUNTAMIENTOS RP'!$A$6:$A$59,'GRÁF AYUNTAMIENTO RP'!$B8)</f>
        <v>0</v>
      </c>
      <c r="H8" s="12">
        <f>G8/$M8</f>
        <v>0</v>
      </c>
      <c r="I8" s="10">
        <f>COUNTIFS('AYUNTAMIENTOS RP'!$E$6:$E$59,I$6,'AYUNTAMIENTOS RP'!$A$6:$A$59,'GRÁF AYUNTAMIENTO RP'!$B8)</f>
        <v>2</v>
      </c>
      <c r="J8" s="12">
        <f>I8/$M8</f>
        <v>0.4</v>
      </c>
      <c r="K8" s="10">
        <f>COUNTIFS('AYUNTAMIENTOS RP'!$E$6:$E$59,K$6,'AYUNTAMIENTOS RP'!$A$6:$A$59,'GRÁF AYUNTAMIENTO RP'!$B8)</f>
        <v>1</v>
      </c>
      <c r="L8" s="12">
        <f>K8/$M8</f>
        <v>0.2</v>
      </c>
      <c r="M8" s="10">
        <f>SUM(C8,E8,G8,I8,K8)</f>
        <v>5</v>
      </c>
      <c r="N8" s="19"/>
    </row>
    <row r="9" spans="1:32" x14ac:dyDescent="0.25">
      <c r="A9" s="19"/>
      <c r="B9" s="39" t="s">
        <v>27</v>
      </c>
      <c r="C9" s="10">
        <f>COUNTIFS('AYUNTAMIENTOS RP'!$E$6:$E$59,C$6,'AYUNTAMIENTOS RP'!$A$6:$A$59,'GRÁF AYUNTAMIENTO RP'!$B9)</f>
        <v>0</v>
      </c>
      <c r="D9" s="12">
        <f t="shared" ref="D9:D20" si="0">C9/$M9</f>
        <v>0</v>
      </c>
      <c r="E9" s="10">
        <f>COUNTIFS('AYUNTAMIENTOS RP'!$E$6:$E$59,E$6,'AYUNTAMIENTOS RP'!$A$6:$A$59,'GRÁF AYUNTAMIENTO RP'!$B9)</f>
        <v>0</v>
      </c>
      <c r="F9" s="12">
        <f t="shared" ref="F9:F20" si="1">E9/$M9</f>
        <v>0</v>
      </c>
      <c r="G9" s="10">
        <f>COUNTIFS('AYUNTAMIENTOS RP'!$E$6:$E$59,G$6,'AYUNTAMIENTOS RP'!$A$6:$A$59,'GRÁF AYUNTAMIENTO RP'!$B9)</f>
        <v>0</v>
      </c>
      <c r="H9" s="12">
        <f t="shared" ref="H9:H20" si="2">G9/$M9</f>
        <v>0</v>
      </c>
      <c r="I9" s="10">
        <f>COUNTIFS('AYUNTAMIENTOS RP'!$E$6:$E$59,I$6,'AYUNTAMIENTOS RP'!$A$6:$A$59,'GRÁF AYUNTAMIENTO RP'!$B9)</f>
        <v>0</v>
      </c>
      <c r="J9" s="12">
        <f t="shared" ref="J9:J20" si="3">I9/$M9</f>
        <v>0</v>
      </c>
      <c r="K9" s="10">
        <f>COUNTIFS('AYUNTAMIENTOS RP'!$E$6:$E$59,K$6,'AYUNTAMIENTOS RP'!$A$6:$A$59,'GRÁF AYUNTAMIENTO RP'!$B9)</f>
        <v>4</v>
      </c>
      <c r="L9" s="12">
        <f t="shared" ref="L9:L20" si="4">K9/$M9</f>
        <v>1</v>
      </c>
      <c r="M9" s="10">
        <f>SUM(C9,E9,G9,I9,K9)</f>
        <v>4</v>
      </c>
      <c r="N9" s="19"/>
    </row>
    <row r="10" spans="1:32" x14ac:dyDescent="0.25">
      <c r="A10" s="19"/>
      <c r="B10" s="39" t="s">
        <v>28</v>
      </c>
      <c r="C10" s="10">
        <f>COUNTIFS('AYUNTAMIENTOS RP'!$E$6:$E$59,C$6,'AYUNTAMIENTOS RP'!$A$6:$A$59,'GRÁF AYUNTAMIENTO RP'!$B10)</f>
        <v>1</v>
      </c>
      <c r="D10" s="12">
        <f t="shared" si="0"/>
        <v>0.2</v>
      </c>
      <c r="E10" s="10">
        <f>COUNTIFS('AYUNTAMIENTOS RP'!$E$6:$E$59,E$6,'AYUNTAMIENTOS RP'!$A$6:$A$59,'GRÁF AYUNTAMIENTO RP'!$B10)</f>
        <v>0</v>
      </c>
      <c r="F10" s="12">
        <f t="shared" si="1"/>
        <v>0</v>
      </c>
      <c r="G10" s="10">
        <f>COUNTIFS('AYUNTAMIENTOS RP'!$E$6:$E$59,G$6,'AYUNTAMIENTOS RP'!$A$6:$A$59,'GRÁF AYUNTAMIENTO RP'!$B10)</f>
        <v>0</v>
      </c>
      <c r="H10" s="12">
        <f t="shared" si="2"/>
        <v>0</v>
      </c>
      <c r="I10" s="10">
        <f>COUNTIFS('AYUNTAMIENTOS RP'!$E$6:$E$59,I$6,'AYUNTAMIENTOS RP'!$A$6:$A$59,'GRÁF AYUNTAMIENTO RP'!$B10)</f>
        <v>1</v>
      </c>
      <c r="J10" s="12">
        <f t="shared" si="3"/>
        <v>0.2</v>
      </c>
      <c r="K10" s="10">
        <f>COUNTIFS('AYUNTAMIENTOS RP'!$E$6:$E$59,K$6,'AYUNTAMIENTOS RP'!$A$6:$A$59,'GRÁF AYUNTAMIENTO RP'!$B10)</f>
        <v>3</v>
      </c>
      <c r="L10" s="12">
        <f t="shared" si="4"/>
        <v>0.6</v>
      </c>
      <c r="M10" s="10">
        <f t="shared" ref="M10:M20" si="5">SUM(C10,E10,G10,I10,K10)</f>
        <v>5</v>
      </c>
      <c r="N10" s="19"/>
    </row>
    <row r="11" spans="1:32" x14ac:dyDescent="0.25">
      <c r="A11" s="19"/>
      <c r="B11" s="39" t="s">
        <v>29</v>
      </c>
      <c r="C11" s="10">
        <f>COUNTIFS('AYUNTAMIENTOS RP'!$E$6:$E$59,C$6,'AYUNTAMIENTOS RP'!$A$6:$A$59,'GRÁF AYUNTAMIENTO RP'!$B11)</f>
        <v>0</v>
      </c>
      <c r="D11" s="12">
        <f t="shared" si="0"/>
        <v>0</v>
      </c>
      <c r="E11" s="10">
        <f>COUNTIFS('AYUNTAMIENTOS RP'!$E$6:$E$59,E$6,'AYUNTAMIENTOS RP'!$A$6:$A$59,'GRÁF AYUNTAMIENTO RP'!$B11)</f>
        <v>0</v>
      </c>
      <c r="F11" s="12">
        <f t="shared" si="1"/>
        <v>0</v>
      </c>
      <c r="G11" s="10">
        <f>COUNTIFS('AYUNTAMIENTOS RP'!$E$6:$E$59,G$6,'AYUNTAMIENTOS RP'!$A$6:$A$59,'GRÁF AYUNTAMIENTO RP'!$B11)</f>
        <v>0</v>
      </c>
      <c r="H11" s="12">
        <f t="shared" si="2"/>
        <v>0</v>
      </c>
      <c r="I11" s="10">
        <f>COUNTIFS('AYUNTAMIENTOS RP'!$E$6:$E$59,I$6,'AYUNTAMIENTOS RP'!$A$6:$A$59,'GRÁF AYUNTAMIENTO RP'!$B11)</f>
        <v>0</v>
      </c>
      <c r="J11" s="12">
        <f t="shared" si="3"/>
        <v>0</v>
      </c>
      <c r="K11" s="10">
        <f>COUNTIFS('AYUNTAMIENTOS RP'!$E$6:$E$59,K$6,'AYUNTAMIENTOS RP'!$A$6:$A$59,'GRÁF AYUNTAMIENTO RP'!$B11)</f>
        <v>4</v>
      </c>
      <c r="L11" s="12">
        <f t="shared" si="4"/>
        <v>1</v>
      </c>
      <c r="M11" s="10">
        <f t="shared" si="5"/>
        <v>4</v>
      </c>
      <c r="N11" s="19"/>
    </row>
    <row r="12" spans="1:32" x14ac:dyDescent="0.25">
      <c r="A12" s="16"/>
      <c r="B12" s="39" t="s">
        <v>30</v>
      </c>
      <c r="C12" s="10">
        <f>COUNTIFS('AYUNTAMIENTOS RP'!$E$6:$E$59,C$6,'AYUNTAMIENTOS RP'!$A$6:$A$59,'GRÁF AYUNTAMIENTO RP'!$B12)</f>
        <v>0</v>
      </c>
      <c r="D12" s="12">
        <f t="shared" si="0"/>
        <v>0</v>
      </c>
      <c r="E12" s="10">
        <f>COUNTIFS('AYUNTAMIENTOS RP'!$E$6:$E$59,E$6,'AYUNTAMIENTOS RP'!$A$6:$A$59,'GRÁF AYUNTAMIENTO RP'!$B12)</f>
        <v>1</v>
      </c>
      <c r="F12" s="12">
        <f t="shared" si="1"/>
        <v>0.25</v>
      </c>
      <c r="G12" s="10">
        <f>COUNTIFS('AYUNTAMIENTOS RP'!$E$6:$E$59,G$6,'AYUNTAMIENTOS RP'!$A$6:$A$59,'GRÁF AYUNTAMIENTO RP'!$B12)</f>
        <v>0</v>
      </c>
      <c r="H12" s="12">
        <f t="shared" si="2"/>
        <v>0</v>
      </c>
      <c r="I12" s="10">
        <f>COUNTIFS('AYUNTAMIENTOS RP'!$E$6:$E$59,I$6,'AYUNTAMIENTOS RP'!$A$6:$A$59,'GRÁF AYUNTAMIENTO RP'!$B12)</f>
        <v>0</v>
      </c>
      <c r="J12" s="12">
        <f t="shared" si="3"/>
        <v>0</v>
      </c>
      <c r="K12" s="10">
        <f>COUNTIFS('AYUNTAMIENTOS RP'!$E$6:$E$59,K$6,'AYUNTAMIENTOS RP'!$A$6:$A$59,'GRÁF AYUNTAMIENTO RP'!$B12)</f>
        <v>3</v>
      </c>
      <c r="L12" s="12">
        <f t="shared" si="4"/>
        <v>0.75</v>
      </c>
      <c r="M12" s="10">
        <f t="shared" si="5"/>
        <v>4</v>
      </c>
      <c r="N12" s="19"/>
    </row>
    <row r="13" spans="1:32" x14ac:dyDescent="0.25">
      <c r="A13" s="19"/>
      <c r="B13" s="39" t="s">
        <v>31</v>
      </c>
      <c r="C13" s="10">
        <f>COUNTIFS('AYUNTAMIENTOS RP'!$E$6:$E$59,C$6,'AYUNTAMIENTOS RP'!$A$6:$A$59,'GRÁF AYUNTAMIENTO RP'!$B13)</f>
        <v>0</v>
      </c>
      <c r="D13" s="12">
        <f t="shared" si="0"/>
        <v>0</v>
      </c>
      <c r="E13" s="10">
        <f>COUNTIFS('AYUNTAMIENTOS RP'!$E$6:$E$59,E$6,'AYUNTAMIENTOS RP'!$A$6:$A$59,'GRÁF AYUNTAMIENTO RP'!$B13)</f>
        <v>0</v>
      </c>
      <c r="F13" s="12">
        <f t="shared" si="1"/>
        <v>0</v>
      </c>
      <c r="G13" s="10">
        <f>COUNTIFS('AYUNTAMIENTOS RP'!$E$6:$E$59,G$6,'AYUNTAMIENTOS RP'!$A$6:$A$59,'GRÁF AYUNTAMIENTO RP'!$B13)</f>
        <v>0</v>
      </c>
      <c r="H13" s="12">
        <f t="shared" si="2"/>
        <v>0</v>
      </c>
      <c r="I13" s="10">
        <f>COUNTIFS('AYUNTAMIENTOS RP'!$E$6:$E$59,I$6,'AYUNTAMIENTOS RP'!$A$6:$A$59,'GRÁF AYUNTAMIENTO RP'!$B13)</f>
        <v>0</v>
      </c>
      <c r="J13" s="12">
        <f t="shared" si="3"/>
        <v>0</v>
      </c>
      <c r="K13" s="10">
        <f>COUNTIFS('AYUNTAMIENTOS RP'!$E$6:$E$59,K$6,'AYUNTAMIENTOS RP'!$A$6:$A$59,'GRÁF AYUNTAMIENTO RP'!$B13)</f>
        <v>4</v>
      </c>
      <c r="L13" s="12">
        <f t="shared" si="4"/>
        <v>1</v>
      </c>
      <c r="M13" s="10">
        <f t="shared" si="5"/>
        <v>4</v>
      </c>
      <c r="N13" s="19"/>
    </row>
    <row r="14" spans="1:32" x14ac:dyDescent="0.25">
      <c r="A14" s="19"/>
      <c r="B14" s="40" t="s">
        <v>32</v>
      </c>
      <c r="C14" s="10">
        <f>COUNTIFS('AYUNTAMIENTOS RP'!$E$6:$E$59,C$6,'AYUNTAMIENTOS RP'!$A$6:$A$59,'GRÁF AYUNTAMIENTO RP'!$B14)</f>
        <v>0</v>
      </c>
      <c r="D14" s="12">
        <f t="shared" si="0"/>
        <v>0</v>
      </c>
      <c r="E14" s="10">
        <f>COUNTIFS('AYUNTAMIENTOS RP'!$E$6:$E$59,E$6,'AYUNTAMIENTOS RP'!$A$6:$A$59,'GRÁF AYUNTAMIENTO RP'!$B14)</f>
        <v>0</v>
      </c>
      <c r="F14" s="12">
        <f t="shared" si="1"/>
        <v>0</v>
      </c>
      <c r="G14" s="10">
        <f>COUNTIFS('AYUNTAMIENTOS RP'!$E$6:$E$59,G$6,'AYUNTAMIENTOS RP'!$A$6:$A$59,'GRÁF AYUNTAMIENTO RP'!$B14)</f>
        <v>0</v>
      </c>
      <c r="H14" s="12">
        <f t="shared" si="2"/>
        <v>0</v>
      </c>
      <c r="I14" s="10">
        <f>COUNTIFS('AYUNTAMIENTOS RP'!$E$6:$E$59,I$6,'AYUNTAMIENTOS RP'!$A$6:$A$59,'GRÁF AYUNTAMIENTO RP'!$B14)</f>
        <v>0</v>
      </c>
      <c r="J14" s="12">
        <f t="shared" si="3"/>
        <v>0</v>
      </c>
      <c r="K14" s="10">
        <f>COUNTIFS('AYUNTAMIENTOS RP'!$E$6:$E$59,K$6,'AYUNTAMIENTOS RP'!$A$6:$A$59,'GRÁF AYUNTAMIENTO RP'!$B14)</f>
        <v>4</v>
      </c>
      <c r="L14" s="12">
        <f t="shared" si="4"/>
        <v>1</v>
      </c>
      <c r="M14" s="10">
        <f t="shared" si="5"/>
        <v>4</v>
      </c>
      <c r="N14" s="19"/>
    </row>
    <row r="15" spans="1:32" x14ac:dyDescent="0.25">
      <c r="A15" s="19"/>
      <c r="B15" s="40" t="s">
        <v>33</v>
      </c>
      <c r="C15" s="10">
        <f>COUNTIFS('AYUNTAMIENTOS RP'!$E$6:$E$59,C$6,'AYUNTAMIENTOS RP'!$A$6:$A$59,'GRÁF AYUNTAMIENTO RP'!$B15)</f>
        <v>0</v>
      </c>
      <c r="D15" s="12">
        <f t="shared" si="0"/>
        <v>0</v>
      </c>
      <c r="E15" s="10">
        <f>COUNTIFS('AYUNTAMIENTOS RP'!$E$6:$E$59,E$6,'AYUNTAMIENTOS RP'!$A$6:$A$59,'GRÁF AYUNTAMIENTO RP'!$B15)</f>
        <v>0</v>
      </c>
      <c r="F15" s="12">
        <f t="shared" si="1"/>
        <v>0</v>
      </c>
      <c r="G15" s="10">
        <f>COUNTIFS('AYUNTAMIENTOS RP'!$E$6:$E$59,G$6,'AYUNTAMIENTOS RP'!$A$6:$A$59,'GRÁF AYUNTAMIENTO RP'!$B15)</f>
        <v>0</v>
      </c>
      <c r="H15" s="12">
        <f t="shared" si="2"/>
        <v>0</v>
      </c>
      <c r="I15" s="10">
        <f>COUNTIFS('AYUNTAMIENTOS RP'!$E$6:$E$59,I$6,'AYUNTAMIENTOS RP'!$A$6:$A$59,'GRÁF AYUNTAMIENTO RP'!$B15)</f>
        <v>0</v>
      </c>
      <c r="J15" s="12">
        <f t="shared" si="3"/>
        <v>0</v>
      </c>
      <c r="K15" s="10">
        <f>COUNTIFS('AYUNTAMIENTOS RP'!$E$6:$E$59,K$6,'AYUNTAMIENTOS RP'!$A$6:$A$59,'GRÁF AYUNTAMIENTO RP'!$B15)</f>
        <v>4</v>
      </c>
      <c r="L15" s="12">
        <f t="shared" si="4"/>
        <v>1</v>
      </c>
      <c r="M15" s="10">
        <f t="shared" si="5"/>
        <v>4</v>
      </c>
      <c r="N15" s="19"/>
    </row>
    <row r="16" spans="1:32" x14ac:dyDescent="0.25">
      <c r="A16" s="19"/>
      <c r="B16" s="40" t="s">
        <v>34</v>
      </c>
      <c r="C16" s="10">
        <f>COUNTIFS('AYUNTAMIENTOS RP'!$E$6:$E$59,C$6,'AYUNTAMIENTOS RP'!$A$6:$A$59,'GRÁF AYUNTAMIENTO RP'!$B16)</f>
        <v>0</v>
      </c>
      <c r="D16" s="12">
        <f t="shared" si="0"/>
        <v>0</v>
      </c>
      <c r="E16" s="10">
        <f>COUNTIFS('AYUNTAMIENTOS RP'!$E$6:$E$59,E$6,'AYUNTAMIENTOS RP'!$A$6:$A$59,'GRÁF AYUNTAMIENTO RP'!$B16)</f>
        <v>0</v>
      </c>
      <c r="F16" s="12">
        <f t="shared" si="1"/>
        <v>0</v>
      </c>
      <c r="G16" s="10">
        <f>COUNTIFS('AYUNTAMIENTOS RP'!$E$6:$E$59,G$6,'AYUNTAMIENTOS RP'!$A$6:$A$59,'GRÁF AYUNTAMIENTO RP'!$B16)</f>
        <v>0</v>
      </c>
      <c r="H16" s="12">
        <f t="shared" si="2"/>
        <v>0</v>
      </c>
      <c r="I16" s="10">
        <f>COUNTIFS('AYUNTAMIENTOS RP'!$E$6:$E$59,I$6,'AYUNTAMIENTOS RP'!$A$6:$A$59,'GRÁF AYUNTAMIENTO RP'!$B16)</f>
        <v>0</v>
      </c>
      <c r="J16" s="12">
        <f t="shared" si="3"/>
        <v>0</v>
      </c>
      <c r="K16" s="10">
        <f>COUNTIFS('AYUNTAMIENTOS RP'!$E$6:$E$59,K$6,'AYUNTAMIENTOS RP'!$A$6:$A$59,'GRÁF AYUNTAMIENTO RP'!$B16)</f>
        <v>4</v>
      </c>
      <c r="L16" s="12">
        <f t="shared" si="4"/>
        <v>1</v>
      </c>
      <c r="M16" s="10">
        <f t="shared" si="5"/>
        <v>4</v>
      </c>
      <c r="N16" s="19"/>
    </row>
    <row r="17" spans="1:14" x14ac:dyDescent="0.25">
      <c r="A17" s="19"/>
      <c r="B17" s="40" t="s">
        <v>35</v>
      </c>
      <c r="C17" s="10">
        <f>COUNTIFS('AYUNTAMIENTOS RP'!$E$6:$E$59,C$6,'AYUNTAMIENTOS RP'!$A$6:$A$59,'GRÁF AYUNTAMIENTO RP'!$B17)</f>
        <v>0</v>
      </c>
      <c r="D17" s="12">
        <f t="shared" si="0"/>
        <v>0</v>
      </c>
      <c r="E17" s="10">
        <f>COUNTIFS('AYUNTAMIENTOS RP'!$E$6:$E$59,E$6,'AYUNTAMIENTOS RP'!$A$6:$A$59,'GRÁF AYUNTAMIENTO RP'!$B17)</f>
        <v>0</v>
      </c>
      <c r="F17" s="12">
        <f t="shared" si="1"/>
        <v>0</v>
      </c>
      <c r="G17" s="10">
        <f>COUNTIFS('AYUNTAMIENTOS RP'!$E$6:$E$59,G$6,'AYUNTAMIENTOS RP'!$A$6:$A$59,'GRÁF AYUNTAMIENTO RP'!$B17)</f>
        <v>0</v>
      </c>
      <c r="H17" s="12">
        <f t="shared" si="2"/>
        <v>0</v>
      </c>
      <c r="I17" s="10">
        <f>COUNTIFS('AYUNTAMIENTOS RP'!$E$6:$E$59,I$6,'AYUNTAMIENTOS RP'!$A$6:$A$59,'GRÁF AYUNTAMIENTO RP'!$B17)</f>
        <v>0</v>
      </c>
      <c r="J17" s="12">
        <f t="shared" si="3"/>
        <v>0</v>
      </c>
      <c r="K17" s="10">
        <f>COUNTIFS('AYUNTAMIENTOS RP'!$E$6:$E$59,K$6,'AYUNTAMIENTOS RP'!$A$6:$A$59,'GRÁF AYUNTAMIENTO RP'!$B17)</f>
        <v>4</v>
      </c>
      <c r="L17" s="12">
        <f t="shared" si="4"/>
        <v>1</v>
      </c>
      <c r="M17" s="10">
        <f t="shared" si="5"/>
        <v>4</v>
      </c>
      <c r="N17" s="19"/>
    </row>
    <row r="18" spans="1:14" x14ac:dyDescent="0.25">
      <c r="A18" s="19"/>
      <c r="B18" s="40" t="s">
        <v>36</v>
      </c>
      <c r="C18" s="10">
        <f>COUNTIFS('AYUNTAMIENTOS RP'!$E$6:$E$59,C$6,'AYUNTAMIENTOS RP'!$A$6:$A$59,'GRÁF AYUNTAMIENTO RP'!$B18)</f>
        <v>0</v>
      </c>
      <c r="D18" s="12">
        <f t="shared" si="0"/>
        <v>0</v>
      </c>
      <c r="E18" s="10">
        <f>COUNTIFS('AYUNTAMIENTOS RP'!$E$6:$E$59,E$6,'AYUNTAMIENTOS RP'!$A$6:$A$59,'GRÁF AYUNTAMIENTO RP'!$B18)</f>
        <v>0</v>
      </c>
      <c r="F18" s="12">
        <f t="shared" si="1"/>
        <v>0</v>
      </c>
      <c r="G18" s="10">
        <f>COUNTIFS('AYUNTAMIENTOS RP'!$E$6:$E$59,G$6,'AYUNTAMIENTOS RP'!$A$6:$A$59,'GRÁF AYUNTAMIENTO RP'!$B18)</f>
        <v>0</v>
      </c>
      <c r="H18" s="12">
        <f t="shared" si="2"/>
        <v>0</v>
      </c>
      <c r="I18" s="10">
        <f>COUNTIFS('AYUNTAMIENTOS RP'!$E$6:$E$59,I$6,'AYUNTAMIENTOS RP'!$A$6:$A$59,'GRÁF AYUNTAMIENTO RP'!$B18)</f>
        <v>0</v>
      </c>
      <c r="J18" s="12">
        <f t="shared" si="3"/>
        <v>0</v>
      </c>
      <c r="K18" s="10">
        <f>COUNTIFS('AYUNTAMIENTOS RP'!$E$6:$E$59,K$6,'AYUNTAMIENTOS RP'!$A$6:$A$59,'GRÁF AYUNTAMIENTO RP'!$B18)</f>
        <v>4</v>
      </c>
      <c r="L18" s="12">
        <f t="shared" si="4"/>
        <v>1</v>
      </c>
      <c r="M18" s="10">
        <f t="shared" si="5"/>
        <v>4</v>
      </c>
      <c r="N18" s="19"/>
    </row>
    <row r="19" spans="1:14" x14ac:dyDescent="0.25">
      <c r="A19" s="19"/>
      <c r="B19" s="40" t="s">
        <v>38</v>
      </c>
      <c r="C19" s="10">
        <f>COUNTIFS('AYUNTAMIENTOS RP'!$E$6:$E$59,C$6,'AYUNTAMIENTOS RP'!$A$6:$A$59,'GRÁF AYUNTAMIENTO RP'!$B19)</f>
        <v>0</v>
      </c>
      <c r="D19" s="12">
        <f t="shared" si="0"/>
        <v>0</v>
      </c>
      <c r="E19" s="10">
        <f>COUNTIFS('AYUNTAMIENTOS RP'!$E$6:$E$59,E$6,'AYUNTAMIENTOS RP'!$A$6:$A$59,'GRÁF AYUNTAMIENTO RP'!$B19)</f>
        <v>1</v>
      </c>
      <c r="F19" s="12">
        <f t="shared" si="1"/>
        <v>0.25</v>
      </c>
      <c r="G19" s="10">
        <f>COUNTIFS('AYUNTAMIENTOS RP'!$E$6:$E$59,G$6,'AYUNTAMIENTOS RP'!$A$6:$A$59,'GRÁF AYUNTAMIENTO RP'!$B19)</f>
        <v>0</v>
      </c>
      <c r="H19" s="12">
        <f t="shared" si="2"/>
        <v>0</v>
      </c>
      <c r="I19" s="10">
        <f>COUNTIFS('AYUNTAMIENTOS RP'!$E$6:$E$59,I$6,'AYUNTAMIENTOS RP'!$A$6:$A$59,'GRÁF AYUNTAMIENTO RP'!$B19)</f>
        <v>0</v>
      </c>
      <c r="J19" s="12">
        <f t="shared" si="3"/>
        <v>0</v>
      </c>
      <c r="K19" s="10">
        <f>COUNTIFS('AYUNTAMIENTOS RP'!$E$6:$E$59,K$6,'AYUNTAMIENTOS RP'!$A$6:$A$59,'GRÁF AYUNTAMIENTO RP'!$B19)</f>
        <v>3</v>
      </c>
      <c r="L19" s="12">
        <f t="shared" si="4"/>
        <v>0.75</v>
      </c>
      <c r="M19" s="10">
        <f t="shared" si="5"/>
        <v>4</v>
      </c>
      <c r="N19" s="19"/>
    </row>
    <row r="20" spans="1:14" x14ac:dyDescent="0.25">
      <c r="A20" s="19"/>
      <c r="B20" s="40" t="s">
        <v>37</v>
      </c>
      <c r="C20" s="10">
        <f>COUNTIFS('AYUNTAMIENTOS RP'!$E$6:$E$59,C$6,'AYUNTAMIENTOS RP'!$A$6:$A$59,'GRÁF AYUNTAMIENTO RP'!$B20)</f>
        <v>0</v>
      </c>
      <c r="D20" s="12">
        <f t="shared" si="0"/>
        <v>0</v>
      </c>
      <c r="E20" s="10">
        <f>COUNTIFS('AYUNTAMIENTOS RP'!$E$6:$E$59,E$6,'AYUNTAMIENTOS RP'!$A$6:$A$59,'GRÁF AYUNTAMIENTO RP'!$B20)</f>
        <v>0</v>
      </c>
      <c r="F20" s="12">
        <f t="shared" si="1"/>
        <v>0</v>
      </c>
      <c r="G20" s="10">
        <f>COUNTIFS('AYUNTAMIENTOS RP'!$E$6:$E$59,G$6,'AYUNTAMIENTOS RP'!$A$6:$A$59,'GRÁF AYUNTAMIENTO RP'!$B20)</f>
        <v>0</v>
      </c>
      <c r="H20" s="12">
        <f t="shared" si="2"/>
        <v>0</v>
      </c>
      <c r="I20" s="10">
        <f>COUNTIFS('AYUNTAMIENTOS RP'!$E$6:$E$59,I$6,'AYUNTAMIENTOS RP'!$A$6:$A$59,'GRÁF AYUNTAMIENTO RP'!$B20)</f>
        <v>1</v>
      </c>
      <c r="J20" s="12">
        <f t="shared" si="3"/>
        <v>0.25</v>
      </c>
      <c r="K20" s="10">
        <f>COUNTIFS('AYUNTAMIENTOS RP'!$E$6:$E$59,K$6,'AYUNTAMIENTOS RP'!$A$6:$A$59,'GRÁF AYUNTAMIENTO RP'!$B20)</f>
        <v>3</v>
      </c>
      <c r="L20" s="12">
        <f t="shared" si="4"/>
        <v>0.75</v>
      </c>
      <c r="M20" s="10">
        <f t="shared" si="5"/>
        <v>4</v>
      </c>
      <c r="N20" s="19"/>
    </row>
    <row r="21" spans="1:14" x14ac:dyDescent="0.25">
      <c r="A21" s="19"/>
      <c r="B21" s="38" t="s">
        <v>0</v>
      </c>
      <c r="C21" s="31">
        <f>SUM(C8:C20)</f>
        <v>3</v>
      </c>
      <c r="D21" s="34">
        <f>C21/$M$21</f>
        <v>5.5555555555555552E-2</v>
      </c>
      <c r="E21" s="31">
        <f>SUM(E8:E20)</f>
        <v>2</v>
      </c>
      <c r="F21" s="34">
        <f>E21/$M$21</f>
        <v>3.7037037037037035E-2</v>
      </c>
      <c r="G21" s="31">
        <f>SUM(G8:G20)</f>
        <v>0</v>
      </c>
      <c r="H21" s="34">
        <f>G21/$M$21</f>
        <v>0</v>
      </c>
      <c r="I21" s="31">
        <f>SUM(I8:I20)</f>
        <v>4</v>
      </c>
      <c r="J21" s="34">
        <f>I21/$M$21</f>
        <v>7.407407407407407E-2</v>
      </c>
      <c r="K21" s="31">
        <f>SUM(K8:K20)</f>
        <v>45</v>
      </c>
      <c r="L21" s="34">
        <f>K21/$M$21</f>
        <v>0.83333333333333337</v>
      </c>
      <c r="M21" s="31">
        <f>SUM(M8:M20)</f>
        <v>54</v>
      </c>
      <c r="N21" s="19"/>
    </row>
    <row r="22" spans="1:14" x14ac:dyDescent="0.25">
      <c r="A22" s="19"/>
      <c r="B22" s="35" t="s">
        <v>298</v>
      </c>
      <c r="D22" s="19"/>
      <c r="F22" s="19"/>
      <c r="J22" s="19"/>
      <c r="L22" s="19"/>
      <c r="N22" s="19"/>
    </row>
    <row r="23" spans="1:14" x14ac:dyDescent="0.25">
      <c r="A23" s="19"/>
      <c r="D23" s="19"/>
      <c r="F23" s="19"/>
      <c r="J23" s="19"/>
      <c r="L23" s="19"/>
      <c r="N23" s="19"/>
    </row>
    <row r="24" spans="1:14" x14ac:dyDescent="0.25">
      <c r="A24" s="19"/>
      <c r="D24" s="19"/>
      <c r="F24" s="19"/>
      <c r="J24" s="19"/>
      <c r="L24" s="19"/>
      <c r="N24" s="19"/>
    </row>
    <row r="25" spans="1:14" x14ac:dyDescent="0.25">
      <c r="A25" s="19"/>
      <c r="D25" s="19"/>
      <c r="F25" s="19"/>
      <c r="J25" s="19"/>
      <c r="L25" s="19"/>
      <c r="N25" s="19"/>
    </row>
    <row r="26" spans="1:14" x14ac:dyDescent="0.25">
      <c r="A26" s="19"/>
      <c r="D26" s="19"/>
      <c r="F26" s="19"/>
      <c r="J26" s="19"/>
      <c r="L26" s="19"/>
      <c r="N26" s="19"/>
    </row>
    <row r="27" spans="1:14" x14ac:dyDescent="0.25">
      <c r="A27" s="19"/>
      <c r="D27" s="19"/>
      <c r="F27" s="19"/>
      <c r="J27" s="19"/>
      <c r="L27" s="19"/>
      <c r="N27" s="19"/>
    </row>
    <row r="28" spans="1:14" x14ac:dyDescent="0.25">
      <c r="A28" s="19"/>
      <c r="D28" s="19"/>
      <c r="F28" s="19"/>
      <c r="J28" s="19"/>
      <c r="L28" s="19"/>
      <c r="N28" s="19"/>
    </row>
    <row r="29" spans="1:14" x14ac:dyDescent="0.25">
      <c r="A29" s="19"/>
      <c r="D29" s="19"/>
      <c r="F29" s="19"/>
      <c r="J29" s="19"/>
      <c r="L29" s="19"/>
      <c r="N29" s="19"/>
    </row>
    <row r="30" spans="1:14" x14ac:dyDescent="0.25">
      <c r="A30" s="19"/>
      <c r="D30" s="19"/>
      <c r="F30" s="19"/>
      <c r="J30" s="19"/>
      <c r="L30" s="19"/>
      <c r="N30" s="19"/>
    </row>
    <row r="31" spans="1:14" x14ac:dyDescent="0.25">
      <c r="A31" s="19"/>
      <c r="D31" s="19"/>
      <c r="F31" s="19"/>
      <c r="J31" s="19"/>
      <c r="L31" s="19"/>
      <c r="N31" s="19"/>
    </row>
    <row r="32" spans="1:14" x14ac:dyDescent="0.25">
      <c r="A32" s="19"/>
      <c r="D32" s="19"/>
      <c r="F32" s="19"/>
      <c r="J32" s="19"/>
      <c r="L32" s="19"/>
      <c r="N32" s="19"/>
    </row>
    <row r="34" spans="4:12" x14ac:dyDescent="0.25">
      <c r="D34" s="19"/>
      <c r="F34" s="19"/>
      <c r="J34" s="19"/>
      <c r="L34" s="19"/>
    </row>
  </sheetData>
  <mergeCells count="10">
    <mergeCell ref="A3:M3"/>
    <mergeCell ref="A1:N1"/>
    <mergeCell ref="B5:B7"/>
    <mergeCell ref="C5:L5"/>
    <mergeCell ref="M5:M7"/>
    <mergeCell ref="C6:D6"/>
    <mergeCell ref="E6:F6"/>
    <mergeCell ref="G6:H6"/>
    <mergeCell ref="I6:J6"/>
    <mergeCell ref="K6:L6"/>
  </mergeCells>
  <conditionalFormatting sqref="C8:M20">
    <cfRule type="cellIs" dxfId="1" priority="1" operator="equal">
      <formula>0</formula>
    </cfRule>
  </conditionalFormatting>
  <printOptions horizontalCentered="1" verticalCentered="1"/>
  <pageMargins left="0.31496062992125984" right="0.31496062992125984" top="1.1417322834645669" bottom="0.74803149606299213" header="0.31496062992125984" footer="0.31496062992125984"/>
  <pageSetup scale="73" fitToHeight="0" orientation="landscape" r:id="rId1"/>
  <headerFooter scaleWithDoc="0">
    <oddHeader>&amp;C&amp;"Helvetica,Negrita"&amp;16&amp;G</oddHeader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3A8A-654B-4F26-A89C-690654235179}">
  <dimension ref="A1:AF34"/>
  <sheetViews>
    <sheetView view="pageBreakPreview" zoomScaleNormal="100" zoomScaleSheetLayoutView="100" workbookViewId="0">
      <selection activeCell="A4" sqref="A4"/>
    </sheetView>
  </sheetViews>
  <sheetFormatPr baseColWidth="10" defaultRowHeight="15" x14ac:dyDescent="0.25"/>
  <cols>
    <col min="1" max="1" width="11" style="5" customWidth="1"/>
    <col min="2" max="2" width="19.140625" style="3" customWidth="1"/>
    <col min="3" max="3" width="9.5703125" style="3" customWidth="1"/>
    <col min="4" max="4" width="9.5703125" style="5" customWidth="1"/>
    <col min="5" max="5" width="9.5703125" style="3" customWidth="1"/>
    <col min="6" max="6" width="9.5703125" style="5" customWidth="1"/>
    <col min="7" max="9" width="9.5703125" style="3" customWidth="1"/>
    <col min="10" max="10" width="9.5703125" style="5" customWidth="1"/>
    <col min="11" max="11" width="9.5703125" style="3" customWidth="1"/>
    <col min="12" max="12" width="11.140625" style="5" customWidth="1"/>
    <col min="13" max="13" width="13.5703125" style="3" customWidth="1"/>
    <col min="14" max="14" width="10.140625" style="5" customWidth="1"/>
    <col min="15" max="15" width="10.140625" style="3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4.85546875" style="5" customWidth="1"/>
    <col min="23" max="23" width="10.140625" style="3" customWidth="1"/>
    <col min="24" max="24" width="14.85546875" style="5" customWidth="1"/>
    <col min="25" max="25" width="10.140625" style="3" customWidth="1"/>
    <col min="26" max="26" width="14.85546875" style="5" customWidth="1"/>
    <col min="27" max="27" width="10.140625" style="3" customWidth="1"/>
    <col min="28" max="28" width="14.85546875" style="5" customWidth="1"/>
    <col min="29" max="29" width="10.140625" style="3" customWidth="1"/>
    <col min="30" max="30" width="15.7109375" style="3" customWidth="1"/>
    <col min="31" max="31" width="12.7109375" style="3" customWidth="1"/>
    <col min="32" max="32" width="19.42578125" style="5" customWidth="1"/>
  </cols>
  <sheetData>
    <row r="1" spans="1:32" s="1" customFormat="1" ht="49.5" customHeight="1" x14ac:dyDescent="0.2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s="1" customFormat="1" ht="17.25" customHeight="1" x14ac:dyDescent="0.2">
      <c r="A2" s="15"/>
      <c r="B2" s="1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8" t="s">
        <v>304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19"/>
    </row>
    <row r="4" spans="1:32" x14ac:dyDescent="0.25">
      <c r="A4" s="19"/>
      <c r="B4" s="17" t="s">
        <v>21</v>
      </c>
      <c r="C4" s="20" t="s">
        <v>163</v>
      </c>
      <c r="D4" s="20"/>
      <c r="E4" s="20" t="s">
        <v>14</v>
      </c>
      <c r="F4" s="18"/>
      <c r="G4" s="17" t="s">
        <v>19</v>
      </c>
      <c r="H4" s="17"/>
      <c r="I4" s="17" t="s">
        <v>39</v>
      </c>
      <c r="J4" s="18"/>
      <c r="K4" s="17" t="s">
        <v>15</v>
      </c>
      <c r="L4" s="19"/>
      <c r="N4" s="19"/>
    </row>
    <row r="5" spans="1:32" x14ac:dyDescent="0.25">
      <c r="A5" s="19"/>
      <c r="B5" s="45" t="s">
        <v>21</v>
      </c>
      <c r="C5" s="49" t="s">
        <v>18</v>
      </c>
      <c r="D5" s="50"/>
      <c r="E5" s="50"/>
      <c r="F5" s="50"/>
      <c r="G5" s="50"/>
      <c r="H5" s="50"/>
      <c r="I5" s="50"/>
      <c r="J5" s="50"/>
      <c r="K5" s="50"/>
      <c r="L5" s="51"/>
      <c r="M5" s="52" t="s">
        <v>0</v>
      </c>
      <c r="N5" s="19"/>
    </row>
    <row r="6" spans="1:32" ht="14.25" customHeight="1" x14ac:dyDescent="0.25">
      <c r="A6" s="19"/>
      <c r="B6" s="46"/>
      <c r="C6" s="55" t="s">
        <v>163</v>
      </c>
      <c r="D6" s="55"/>
      <c r="E6" s="55" t="s">
        <v>14</v>
      </c>
      <c r="F6" s="55"/>
      <c r="G6" s="56" t="s">
        <v>19</v>
      </c>
      <c r="H6" s="57"/>
      <c r="I6" s="58" t="s">
        <v>39</v>
      </c>
      <c r="J6" s="59"/>
      <c r="K6" s="56" t="s">
        <v>15</v>
      </c>
      <c r="L6" s="57"/>
      <c r="M6" s="53"/>
      <c r="N6" s="19"/>
    </row>
    <row r="7" spans="1:32" x14ac:dyDescent="0.25">
      <c r="A7" s="19"/>
      <c r="B7" s="47"/>
      <c r="C7" s="33" t="s">
        <v>8</v>
      </c>
      <c r="D7" s="33" t="s">
        <v>9</v>
      </c>
      <c r="E7" s="33" t="s">
        <v>8</v>
      </c>
      <c r="F7" s="33" t="s">
        <v>9</v>
      </c>
      <c r="G7" s="33" t="s">
        <v>8</v>
      </c>
      <c r="H7" s="33" t="s">
        <v>9</v>
      </c>
      <c r="I7" s="33" t="s">
        <v>8</v>
      </c>
      <c r="J7" s="33" t="s">
        <v>9</v>
      </c>
      <c r="K7" s="33" t="s">
        <v>8</v>
      </c>
      <c r="L7" s="33" t="s">
        <v>9</v>
      </c>
      <c r="M7" s="54"/>
      <c r="N7" s="19"/>
    </row>
    <row r="8" spans="1:32" x14ac:dyDescent="0.25">
      <c r="A8" s="19"/>
      <c r="B8" s="39" t="s">
        <v>23</v>
      </c>
      <c r="C8" s="10">
        <f>SUM('GRÁF AYUNTAMIENTO MR'!C8,'GRÁF AYUNTAMIENTO RP'!C8)</f>
        <v>2</v>
      </c>
      <c r="D8" s="12">
        <f>C8/$M8</f>
        <v>0.13333333333333333</v>
      </c>
      <c r="E8" s="10">
        <f>SUM('GRÁF AYUNTAMIENTO MR'!E8,'GRÁF AYUNTAMIENTO RP'!E8)</f>
        <v>0</v>
      </c>
      <c r="F8" s="12">
        <f>E8/$M8</f>
        <v>0</v>
      </c>
      <c r="G8" s="10">
        <f>SUM('GRÁF AYUNTAMIENTO MR'!G8,'GRÁF AYUNTAMIENTO RP'!G8)</f>
        <v>0</v>
      </c>
      <c r="H8" s="12">
        <f>G8/$M8</f>
        <v>0</v>
      </c>
      <c r="I8" s="10">
        <f>SUM('GRÁF AYUNTAMIENTO MR'!I8,'GRÁF AYUNTAMIENTO RP'!I8)</f>
        <v>2</v>
      </c>
      <c r="J8" s="12">
        <f>I8/$M8</f>
        <v>0.13333333333333333</v>
      </c>
      <c r="K8" s="10">
        <f>SUM('GRÁF AYUNTAMIENTO MR'!K8,'GRÁF AYUNTAMIENTO RP'!K8)</f>
        <v>11</v>
      </c>
      <c r="L8" s="12">
        <f>K8/$M8</f>
        <v>0.73333333333333328</v>
      </c>
      <c r="M8" s="10">
        <f>SUM(C8,E8,G8,I8,K8)</f>
        <v>15</v>
      </c>
      <c r="N8" s="19"/>
    </row>
    <row r="9" spans="1:32" x14ac:dyDescent="0.25">
      <c r="A9" s="19"/>
      <c r="B9" s="39" t="s">
        <v>27</v>
      </c>
      <c r="C9" s="10">
        <f>SUM('GRÁF AYUNTAMIENTO MR'!C9,'GRÁF AYUNTAMIENTO RP'!C9)</f>
        <v>0</v>
      </c>
      <c r="D9" s="12">
        <f t="shared" ref="D9:D20" si="0">C9/$M9</f>
        <v>0</v>
      </c>
      <c r="E9" s="10">
        <f>SUM('GRÁF AYUNTAMIENTO MR'!E9,'GRÁF AYUNTAMIENTO RP'!E9)</f>
        <v>0</v>
      </c>
      <c r="F9" s="12">
        <f t="shared" ref="F9:F20" si="1">E9/$M9</f>
        <v>0</v>
      </c>
      <c r="G9" s="10">
        <f>SUM('GRÁF AYUNTAMIENTO MR'!G9,'GRÁF AYUNTAMIENTO RP'!G9)</f>
        <v>0</v>
      </c>
      <c r="H9" s="12">
        <f t="shared" ref="H9:H20" si="2">G9/$M9</f>
        <v>0</v>
      </c>
      <c r="I9" s="10">
        <f>SUM('GRÁF AYUNTAMIENTO MR'!I9,'GRÁF AYUNTAMIENTO RP'!I9)</f>
        <v>0</v>
      </c>
      <c r="J9" s="12">
        <f t="shared" ref="J9:J20" si="3">I9/$M9</f>
        <v>0</v>
      </c>
      <c r="K9" s="10">
        <f>SUM('GRÁF AYUNTAMIENTO MR'!K9,'GRÁF AYUNTAMIENTO RP'!K9)</f>
        <v>11</v>
      </c>
      <c r="L9" s="12">
        <f t="shared" ref="L9:L20" si="4">K9/$M9</f>
        <v>1</v>
      </c>
      <c r="M9" s="10">
        <f>SUM(C9,E9,G9,I9,K9)</f>
        <v>11</v>
      </c>
      <c r="N9" s="19"/>
    </row>
    <row r="10" spans="1:32" x14ac:dyDescent="0.25">
      <c r="A10" s="19"/>
      <c r="B10" s="39" t="s">
        <v>28</v>
      </c>
      <c r="C10" s="10">
        <f>SUM('GRÁF AYUNTAMIENTO MR'!C10,'GRÁF AYUNTAMIENTO RP'!C10)</f>
        <v>1</v>
      </c>
      <c r="D10" s="12">
        <f t="shared" si="0"/>
        <v>6.6666666666666666E-2</v>
      </c>
      <c r="E10" s="10">
        <f>SUM('GRÁF AYUNTAMIENTO MR'!E10,'GRÁF AYUNTAMIENTO RP'!E10)</f>
        <v>0</v>
      </c>
      <c r="F10" s="12">
        <f t="shared" si="1"/>
        <v>0</v>
      </c>
      <c r="G10" s="10">
        <f>SUM('GRÁF AYUNTAMIENTO MR'!G10,'GRÁF AYUNTAMIENTO RP'!G10)</f>
        <v>0</v>
      </c>
      <c r="H10" s="12">
        <f t="shared" si="2"/>
        <v>0</v>
      </c>
      <c r="I10" s="10">
        <f>SUM('GRÁF AYUNTAMIENTO MR'!I10,'GRÁF AYUNTAMIENTO RP'!I10)</f>
        <v>2</v>
      </c>
      <c r="J10" s="12">
        <f t="shared" si="3"/>
        <v>0.13333333333333333</v>
      </c>
      <c r="K10" s="10">
        <f>SUM('GRÁF AYUNTAMIENTO MR'!K10,'GRÁF AYUNTAMIENTO RP'!K10)</f>
        <v>12</v>
      </c>
      <c r="L10" s="12">
        <f t="shared" si="4"/>
        <v>0.8</v>
      </c>
      <c r="M10" s="10">
        <f t="shared" ref="M10:M20" si="5">SUM(C10,E10,G10,I10,K10)</f>
        <v>15</v>
      </c>
      <c r="N10" s="19"/>
    </row>
    <row r="11" spans="1:32" x14ac:dyDescent="0.25">
      <c r="A11" s="19"/>
      <c r="B11" s="39" t="s">
        <v>29</v>
      </c>
      <c r="C11" s="10">
        <f>SUM('GRÁF AYUNTAMIENTO MR'!C11,'GRÁF AYUNTAMIENTO RP'!C11)</f>
        <v>0</v>
      </c>
      <c r="D11" s="12">
        <f t="shared" si="0"/>
        <v>0</v>
      </c>
      <c r="E11" s="10">
        <f>SUM('GRÁF AYUNTAMIENTO MR'!E11,'GRÁF AYUNTAMIENTO RP'!E11)</f>
        <v>0</v>
      </c>
      <c r="F11" s="12">
        <f t="shared" si="1"/>
        <v>0</v>
      </c>
      <c r="G11" s="10">
        <f>SUM('GRÁF AYUNTAMIENTO MR'!G11,'GRÁF AYUNTAMIENTO RP'!G11)</f>
        <v>0</v>
      </c>
      <c r="H11" s="12">
        <f t="shared" si="2"/>
        <v>0</v>
      </c>
      <c r="I11" s="10">
        <f>SUM('GRÁF AYUNTAMIENTO MR'!I11,'GRÁF AYUNTAMIENTO RP'!I11)</f>
        <v>0</v>
      </c>
      <c r="J11" s="12">
        <f t="shared" si="3"/>
        <v>0</v>
      </c>
      <c r="K11" s="10">
        <f>SUM('GRÁF AYUNTAMIENTO MR'!K11,'GRÁF AYUNTAMIENTO RP'!K11)</f>
        <v>11</v>
      </c>
      <c r="L11" s="12">
        <f t="shared" si="4"/>
        <v>1</v>
      </c>
      <c r="M11" s="10">
        <f t="shared" si="5"/>
        <v>11</v>
      </c>
      <c r="N11" s="19"/>
    </row>
    <row r="12" spans="1:32" x14ac:dyDescent="0.25">
      <c r="A12" s="16"/>
      <c r="B12" s="39" t="s">
        <v>30</v>
      </c>
      <c r="C12" s="10">
        <f>SUM('GRÁF AYUNTAMIENTO MR'!C12,'GRÁF AYUNTAMIENTO RP'!C12)</f>
        <v>0</v>
      </c>
      <c r="D12" s="12">
        <f t="shared" si="0"/>
        <v>0</v>
      </c>
      <c r="E12" s="10">
        <f>SUM('GRÁF AYUNTAMIENTO MR'!E12,'GRÁF AYUNTAMIENTO RP'!E12)</f>
        <v>2</v>
      </c>
      <c r="F12" s="12">
        <f t="shared" si="1"/>
        <v>0.18181818181818182</v>
      </c>
      <c r="G12" s="10">
        <f>SUM('GRÁF AYUNTAMIENTO MR'!G12,'GRÁF AYUNTAMIENTO RP'!G12)</f>
        <v>0</v>
      </c>
      <c r="H12" s="12">
        <f t="shared" si="2"/>
        <v>0</v>
      </c>
      <c r="I12" s="10">
        <f>SUM('GRÁF AYUNTAMIENTO MR'!I12,'GRÁF AYUNTAMIENTO RP'!I12)</f>
        <v>0</v>
      </c>
      <c r="J12" s="12">
        <f t="shared" si="3"/>
        <v>0</v>
      </c>
      <c r="K12" s="10">
        <f>SUM('GRÁF AYUNTAMIENTO MR'!K12,'GRÁF AYUNTAMIENTO RP'!K12)</f>
        <v>9</v>
      </c>
      <c r="L12" s="12">
        <f t="shared" si="4"/>
        <v>0.81818181818181823</v>
      </c>
      <c r="M12" s="10">
        <f t="shared" si="5"/>
        <v>11</v>
      </c>
      <c r="N12" s="19"/>
    </row>
    <row r="13" spans="1:32" x14ac:dyDescent="0.25">
      <c r="A13" s="19"/>
      <c r="B13" s="39" t="s">
        <v>31</v>
      </c>
      <c r="C13" s="10">
        <f>SUM('GRÁF AYUNTAMIENTO MR'!C13,'GRÁF AYUNTAMIENTO RP'!C13)</f>
        <v>0</v>
      </c>
      <c r="D13" s="12">
        <f t="shared" si="0"/>
        <v>0</v>
      </c>
      <c r="E13" s="10">
        <f>SUM('GRÁF AYUNTAMIENTO MR'!E13,'GRÁF AYUNTAMIENTO RP'!E13)</f>
        <v>1</v>
      </c>
      <c r="F13" s="12">
        <f t="shared" si="1"/>
        <v>9.0909090909090912E-2</v>
      </c>
      <c r="G13" s="10">
        <f>SUM('GRÁF AYUNTAMIENTO MR'!G13,'GRÁF AYUNTAMIENTO RP'!G13)</f>
        <v>0</v>
      </c>
      <c r="H13" s="12">
        <f t="shared" si="2"/>
        <v>0</v>
      </c>
      <c r="I13" s="10">
        <f>SUM('GRÁF AYUNTAMIENTO MR'!I13,'GRÁF AYUNTAMIENTO RP'!I13)</f>
        <v>0</v>
      </c>
      <c r="J13" s="12">
        <f t="shared" si="3"/>
        <v>0</v>
      </c>
      <c r="K13" s="10">
        <f>SUM('GRÁF AYUNTAMIENTO MR'!K13,'GRÁF AYUNTAMIENTO RP'!K13)</f>
        <v>10</v>
      </c>
      <c r="L13" s="12">
        <f t="shared" si="4"/>
        <v>0.90909090909090906</v>
      </c>
      <c r="M13" s="10">
        <f t="shared" si="5"/>
        <v>11</v>
      </c>
      <c r="N13" s="19"/>
    </row>
    <row r="14" spans="1:32" x14ac:dyDescent="0.25">
      <c r="A14" s="19"/>
      <c r="B14" s="40" t="s">
        <v>32</v>
      </c>
      <c r="C14" s="10">
        <f>SUM('GRÁF AYUNTAMIENTO MR'!C14,'GRÁF AYUNTAMIENTO RP'!C14)</f>
        <v>0</v>
      </c>
      <c r="D14" s="12">
        <f t="shared" si="0"/>
        <v>0</v>
      </c>
      <c r="E14" s="10">
        <f>SUM('GRÁF AYUNTAMIENTO MR'!E14,'GRÁF AYUNTAMIENTO RP'!E14)</f>
        <v>0</v>
      </c>
      <c r="F14" s="12">
        <f t="shared" si="1"/>
        <v>0</v>
      </c>
      <c r="G14" s="10">
        <f>SUM('GRÁF AYUNTAMIENTO MR'!G14,'GRÁF AYUNTAMIENTO RP'!G14)</f>
        <v>0</v>
      </c>
      <c r="H14" s="12">
        <f t="shared" si="2"/>
        <v>0</v>
      </c>
      <c r="I14" s="10">
        <f>SUM('GRÁF AYUNTAMIENTO MR'!I14,'GRÁF AYUNTAMIENTO RP'!I14)</f>
        <v>0</v>
      </c>
      <c r="J14" s="12">
        <f t="shared" si="3"/>
        <v>0</v>
      </c>
      <c r="K14" s="10">
        <f>SUM('GRÁF AYUNTAMIENTO MR'!K14,'GRÁF AYUNTAMIENTO RP'!K14)</f>
        <v>11</v>
      </c>
      <c r="L14" s="12">
        <f t="shared" si="4"/>
        <v>1</v>
      </c>
      <c r="M14" s="10">
        <f t="shared" si="5"/>
        <v>11</v>
      </c>
      <c r="N14" s="19"/>
    </row>
    <row r="15" spans="1:32" x14ac:dyDescent="0.25">
      <c r="A15" s="19"/>
      <c r="B15" s="40" t="s">
        <v>33</v>
      </c>
      <c r="C15" s="10">
        <f>SUM('GRÁF AYUNTAMIENTO MR'!C15,'GRÁF AYUNTAMIENTO RP'!C15)</f>
        <v>1</v>
      </c>
      <c r="D15" s="12">
        <f t="shared" si="0"/>
        <v>9.0909090909090912E-2</v>
      </c>
      <c r="E15" s="10">
        <f>SUM('GRÁF AYUNTAMIENTO MR'!E15,'GRÁF AYUNTAMIENTO RP'!E15)</f>
        <v>0</v>
      </c>
      <c r="F15" s="12">
        <f t="shared" si="1"/>
        <v>0</v>
      </c>
      <c r="G15" s="10">
        <f>SUM('GRÁF AYUNTAMIENTO MR'!G15,'GRÁF AYUNTAMIENTO RP'!G15)</f>
        <v>1</v>
      </c>
      <c r="H15" s="12">
        <f t="shared" si="2"/>
        <v>9.0909090909090912E-2</v>
      </c>
      <c r="I15" s="10">
        <f>SUM('GRÁF AYUNTAMIENTO MR'!I15,'GRÁF AYUNTAMIENTO RP'!I15)</f>
        <v>0</v>
      </c>
      <c r="J15" s="12">
        <f t="shared" si="3"/>
        <v>0</v>
      </c>
      <c r="K15" s="10">
        <f>SUM('GRÁF AYUNTAMIENTO MR'!K15,'GRÁF AYUNTAMIENTO RP'!K15)</f>
        <v>9</v>
      </c>
      <c r="L15" s="12">
        <f t="shared" si="4"/>
        <v>0.81818181818181823</v>
      </c>
      <c r="M15" s="10">
        <f t="shared" si="5"/>
        <v>11</v>
      </c>
      <c r="N15" s="19"/>
    </row>
    <row r="16" spans="1:32" x14ac:dyDescent="0.25">
      <c r="A16" s="19"/>
      <c r="B16" s="40" t="s">
        <v>34</v>
      </c>
      <c r="C16" s="10">
        <f>SUM('GRÁF AYUNTAMIENTO MR'!C16,'GRÁF AYUNTAMIENTO RP'!C16)</f>
        <v>0</v>
      </c>
      <c r="D16" s="12">
        <f t="shared" si="0"/>
        <v>0</v>
      </c>
      <c r="E16" s="10">
        <f>SUM('GRÁF AYUNTAMIENTO MR'!E16,'GRÁF AYUNTAMIENTO RP'!E16)</f>
        <v>0</v>
      </c>
      <c r="F16" s="12">
        <f t="shared" si="1"/>
        <v>0</v>
      </c>
      <c r="G16" s="10">
        <f>SUM('GRÁF AYUNTAMIENTO MR'!G16,'GRÁF AYUNTAMIENTO RP'!G16)</f>
        <v>0</v>
      </c>
      <c r="H16" s="12">
        <f t="shared" si="2"/>
        <v>0</v>
      </c>
      <c r="I16" s="10">
        <f>SUM('GRÁF AYUNTAMIENTO MR'!I16,'GRÁF AYUNTAMIENTO RP'!I16)</f>
        <v>1</v>
      </c>
      <c r="J16" s="12">
        <f t="shared" si="3"/>
        <v>9.0909090909090912E-2</v>
      </c>
      <c r="K16" s="10">
        <f>SUM('GRÁF AYUNTAMIENTO MR'!K16,'GRÁF AYUNTAMIENTO RP'!K16)</f>
        <v>10</v>
      </c>
      <c r="L16" s="12">
        <f t="shared" si="4"/>
        <v>0.90909090909090906</v>
      </c>
      <c r="M16" s="10">
        <f t="shared" si="5"/>
        <v>11</v>
      </c>
      <c r="N16" s="19"/>
    </row>
    <row r="17" spans="1:14" x14ac:dyDescent="0.25">
      <c r="A17" s="19"/>
      <c r="B17" s="40" t="s">
        <v>35</v>
      </c>
      <c r="C17" s="10">
        <f>SUM('GRÁF AYUNTAMIENTO MR'!C17,'GRÁF AYUNTAMIENTO RP'!C17)</f>
        <v>0</v>
      </c>
      <c r="D17" s="12">
        <f t="shared" si="0"/>
        <v>0</v>
      </c>
      <c r="E17" s="10">
        <f>SUM('GRÁF AYUNTAMIENTO MR'!E17,'GRÁF AYUNTAMIENTO RP'!E17)</f>
        <v>0</v>
      </c>
      <c r="F17" s="12">
        <f t="shared" si="1"/>
        <v>0</v>
      </c>
      <c r="G17" s="10">
        <f>SUM('GRÁF AYUNTAMIENTO MR'!G17,'GRÁF AYUNTAMIENTO RP'!G17)</f>
        <v>0</v>
      </c>
      <c r="H17" s="12">
        <f t="shared" si="2"/>
        <v>0</v>
      </c>
      <c r="I17" s="10">
        <f>SUM('GRÁF AYUNTAMIENTO MR'!I17,'GRÁF AYUNTAMIENTO RP'!I17)</f>
        <v>0</v>
      </c>
      <c r="J17" s="12">
        <f t="shared" si="3"/>
        <v>0</v>
      </c>
      <c r="K17" s="10">
        <f>SUM('GRÁF AYUNTAMIENTO MR'!K17,'GRÁF AYUNTAMIENTO RP'!K17)</f>
        <v>11</v>
      </c>
      <c r="L17" s="12">
        <f t="shared" si="4"/>
        <v>1</v>
      </c>
      <c r="M17" s="10">
        <f t="shared" si="5"/>
        <v>11</v>
      </c>
      <c r="N17" s="19"/>
    </row>
    <row r="18" spans="1:14" x14ac:dyDescent="0.25">
      <c r="A18" s="19"/>
      <c r="B18" s="40" t="s">
        <v>36</v>
      </c>
      <c r="C18" s="10">
        <f>SUM('GRÁF AYUNTAMIENTO MR'!C18,'GRÁF AYUNTAMIENTO RP'!C18)</f>
        <v>0</v>
      </c>
      <c r="D18" s="12">
        <f t="shared" si="0"/>
        <v>0</v>
      </c>
      <c r="E18" s="10">
        <f>SUM('GRÁF AYUNTAMIENTO MR'!E18,'GRÁF AYUNTAMIENTO RP'!E18)</f>
        <v>1</v>
      </c>
      <c r="F18" s="12">
        <f t="shared" si="1"/>
        <v>9.0909090909090912E-2</v>
      </c>
      <c r="G18" s="10">
        <f>SUM('GRÁF AYUNTAMIENTO MR'!G18,'GRÁF AYUNTAMIENTO RP'!G18)</f>
        <v>0</v>
      </c>
      <c r="H18" s="12">
        <f t="shared" si="2"/>
        <v>0</v>
      </c>
      <c r="I18" s="10">
        <f>SUM('GRÁF AYUNTAMIENTO MR'!I18,'GRÁF AYUNTAMIENTO RP'!I18)</f>
        <v>0</v>
      </c>
      <c r="J18" s="12">
        <f t="shared" si="3"/>
        <v>0</v>
      </c>
      <c r="K18" s="10">
        <f>SUM('GRÁF AYUNTAMIENTO MR'!K18,'GRÁF AYUNTAMIENTO RP'!K18)</f>
        <v>10</v>
      </c>
      <c r="L18" s="12">
        <f t="shared" si="4"/>
        <v>0.90909090909090906</v>
      </c>
      <c r="M18" s="10">
        <f t="shared" si="5"/>
        <v>11</v>
      </c>
      <c r="N18" s="19"/>
    </row>
    <row r="19" spans="1:14" x14ac:dyDescent="0.25">
      <c r="A19" s="19"/>
      <c r="B19" s="40" t="s">
        <v>38</v>
      </c>
      <c r="C19" s="10">
        <f>SUM('GRÁF AYUNTAMIENTO MR'!C19,'GRÁF AYUNTAMIENTO RP'!C19)</f>
        <v>0</v>
      </c>
      <c r="D19" s="12">
        <f t="shared" si="0"/>
        <v>0</v>
      </c>
      <c r="E19" s="10">
        <f>SUM('GRÁF AYUNTAMIENTO MR'!E19,'GRÁF AYUNTAMIENTO RP'!E19)</f>
        <v>2</v>
      </c>
      <c r="F19" s="12">
        <f t="shared" si="1"/>
        <v>0.18181818181818182</v>
      </c>
      <c r="G19" s="10">
        <f>SUM('GRÁF AYUNTAMIENTO MR'!G19,'GRÁF AYUNTAMIENTO RP'!G19)</f>
        <v>0</v>
      </c>
      <c r="H19" s="12">
        <f t="shared" si="2"/>
        <v>0</v>
      </c>
      <c r="I19" s="10">
        <f>SUM('GRÁF AYUNTAMIENTO MR'!I19,'GRÁF AYUNTAMIENTO RP'!I19)</f>
        <v>0</v>
      </c>
      <c r="J19" s="12">
        <f t="shared" si="3"/>
        <v>0</v>
      </c>
      <c r="K19" s="10">
        <f>SUM('GRÁF AYUNTAMIENTO MR'!K19,'GRÁF AYUNTAMIENTO RP'!K19)</f>
        <v>9</v>
      </c>
      <c r="L19" s="12">
        <f t="shared" si="4"/>
        <v>0.81818181818181823</v>
      </c>
      <c r="M19" s="10">
        <f t="shared" si="5"/>
        <v>11</v>
      </c>
      <c r="N19" s="19"/>
    </row>
    <row r="20" spans="1:14" x14ac:dyDescent="0.25">
      <c r="A20" s="19"/>
      <c r="B20" s="40" t="s">
        <v>37</v>
      </c>
      <c r="C20" s="10">
        <f>SUM('GRÁF AYUNTAMIENTO MR'!C20,'GRÁF AYUNTAMIENTO RP'!C20)</f>
        <v>1</v>
      </c>
      <c r="D20" s="12">
        <f t="shared" si="0"/>
        <v>9.0909090909090912E-2</v>
      </c>
      <c r="E20" s="10">
        <f>SUM('GRÁF AYUNTAMIENTO MR'!E20,'GRÁF AYUNTAMIENTO RP'!E20)</f>
        <v>0</v>
      </c>
      <c r="F20" s="12">
        <f t="shared" si="1"/>
        <v>0</v>
      </c>
      <c r="G20" s="10">
        <f>SUM('GRÁF AYUNTAMIENTO MR'!G20,'GRÁF AYUNTAMIENTO RP'!G20)</f>
        <v>0</v>
      </c>
      <c r="H20" s="12">
        <f t="shared" si="2"/>
        <v>0</v>
      </c>
      <c r="I20" s="10">
        <f>SUM('GRÁF AYUNTAMIENTO MR'!I20,'GRÁF AYUNTAMIENTO RP'!I20)</f>
        <v>1</v>
      </c>
      <c r="J20" s="12">
        <f t="shared" si="3"/>
        <v>9.0909090909090912E-2</v>
      </c>
      <c r="K20" s="10">
        <f>SUM('GRÁF AYUNTAMIENTO MR'!K20,'GRÁF AYUNTAMIENTO RP'!K20)</f>
        <v>9</v>
      </c>
      <c r="L20" s="12">
        <f t="shared" si="4"/>
        <v>0.81818181818181823</v>
      </c>
      <c r="M20" s="10">
        <f t="shared" si="5"/>
        <v>11</v>
      </c>
      <c r="N20" s="19"/>
    </row>
    <row r="21" spans="1:14" x14ac:dyDescent="0.25">
      <c r="A21" s="19"/>
      <c r="B21" s="38" t="s">
        <v>0</v>
      </c>
      <c r="C21" s="31">
        <f>SUM(C8:C20)</f>
        <v>5</v>
      </c>
      <c r="D21" s="34">
        <f>C21/$M$21</f>
        <v>3.3112582781456956E-2</v>
      </c>
      <c r="E21" s="31">
        <f>SUM(E8:E20)</f>
        <v>6</v>
      </c>
      <c r="F21" s="34">
        <f>E21/$M$21</f>
        <v>3.9735099337748346E-2</v>
      </c>
      <c r="G21" s="31">
        <f>SUM(G8:G20)</f>
        <v>1</v>
      </c>
      <c r="H21" s="34">
        <f>G21/$M$21</f>
        <v>6.6225165562913907E-3</v>
      </c>
      <c r="I21" s="31">
        <f>SUM(I8:I20)</f>
        <v>6</v>
      </c>
      <c r="J21" s="34">
        <f>I21/$M$21</f>
        <v>3.9735099337748346E-2</v>
      </c>
      <c r="K21" s="31">
        <f>SUM(K8:K20)</f>
        <v>133</v>
      </c>
      <c r="L21" s="34">
        <f>K21/$M$21</f>
        <v>0.88079470198675491</v>
      </c>
      <c r="M21" s="31">
        <f>SUM(M8:M20)</f>
        <v>151</v>
      </c>
      <c r="N21" s="19"/>
    </row>
    <row r="22" spans="1:14" x14ac:dyDescent="0.25">
      <c r="A22" s="19"/>
      <c r="B22" s="35" t="s">
        <v>298</v>
      </c>
      <c r="D22" s="19"/>
      <c r="F22" s="19"/>
      <c r="J22" s="19"/>
      <c r="L22" s="19"/>
      <c r="N22" s="19"/>
    </row>
    <row r="23" spans="1:14" x14ac:dyDescent="0.25">
      <c r="A23" s="19"/>
      <c r="D23" s="19"/>
      <c r="F23" s="19"/>
      <c r="J23" s="19"/>
      <c r="L23" s="19"/>
      <c r="N23" s="19"/>
    </row>
    <row r="24" spans="1:14" x14ac:dyDescent="0.25">
      <c r="A24" s="19"/>
      <c r="D24" s="19"/>
      <c r="F24" s="19"/>
      <c r="J24" s="19"/>
      <c r="L24" s="19"/>
      <c r="N24" s="19"/>
    </row>
    <row r="25" spans="1:14" x14ac:dyDescent="0.25">
      <c r="A25" s="19"/>
      <c r="D25" s="19"/>
      <c r="F25" s="19"/>
      <c r="J25" s="19"/>
      <c r="L25" s="19"/>
      <c r="N25" s="19"/>
    </row>
    <row r="26" spans="1:14" x14ac:dyDescent="0.25">
      <c r="A26" s="19"/>
      <c r="D26" s="19"/>
      <c r="F26" s="19"/>
      <c r="J26" s="19"/>
      <c r="L26" s="19"/>
      <c r="N26" s="19"/>
    </row>
    <row r="27" spans="1:14" x14ac:dyDescent="0.25">
      <c r="A27" s="19"/>
      <c r="D27" s="19"/>
      <c r="F27" s="19"/>
      <c r="J27" s="19"/>
      <c r="L27" s="19"/>
      <c r="N27" s="19"/>
    </row>
    <row r="28" spans="1:14" x14ac:dyDescent="0.25">
      <c r="A28" s="19"/>
      <c r="D28" s="19"/>
      <c r="F28" s="19"/>
      <c r="J28" s="19"/>
      <c r="L28" s="19"/>
      <c r="N28" s="19"/>
    </row>
    <row r="29" spans="1:14" x14ac:dyDescent="0.25">
      <c r="A29" s="19"/>
      <c r="D29" s="19"/>
      <c r="F29" s="19"/>
      <c r="J29" s="19"/>
      <c r="L29" s="19"/>
      <c r="N29" s="19"/>
    </row>
    <row r="30" spans="1:14" x14ac:dyDescent="0.25">
      <c r="A30" s="19"/>
      <c r="D30" s="19"/>
      <c r="F30" s="19"/>
      <c r="J30" s="19"/>
      <c r="L30" s="19"/>
      <c r="N30" s="19"/>
    </row>
    <row r="31" spans="1:14" x14ac:dyDescent="0.25">
      <c r="A31" s="19"/>
      <c r="D31" s="19"/>
      <c r="F31" s="19"/>
      <c r="J31" s="19"/>
      <c r="L31" s="19"/>
      <c r="N31" s="19"/>
    </row>
    <row r="32" spans="1:14" x14ac:dyDescent="0.25">
      <c r="A32" s="19"/>
      <c r="D32" s="19"/>
      <c r="F32" s="19"/>
      <c r="J32" s="19"/>
      <c r="L32" s="19"/>
      <c r="N32" s="19"/>
    </row>
    <row r="34" spans="4:12" x14ac:dyDescent="0.25">
      <c r="D34" s="19"/>
      <c r="F34" s="19"/>
      <c r="J34" s="19"/>
      <c r="L34" s="19"/>
    </row>
  </sheetData>
  <mergeCells count="10">
    <mergeCell ref="A1:N1"/>
    <mergeCell ref="A3:M3"/>
    <mergeCell ref="B5:B7"/>
    <mergeCell ref="C5:L5"/>
    <mergeCell ref="M5:M7"/>
    <mergeCell ref="C6:D6"/>
    <mergeCell ref="E6:F6"/>
    <mergeCell ref="G6:H6"/>
    <mergeCell ref="I6:J6"/>
    <mergeCell ref="K6:L6"/>
  </mergeCells>
  <conditionalFormatting sqref="C8:M20">
    <cfRule type="cellIs" dxfId="0" priority="1" operator="equal">
      <formula>0</formula>
    </cfRule>
  </conditionalFormatting>
  <printOptions horizontalCentered="1" verticalCentered="1"/>
  <pageMargins left="0.31496062992125984" right="0.31496062992125984" top="1.1417322834645669" bottom="0.74803149606299213" header="0.31496062992125984" footer="0.31496062992125984"/>
  <pageSetup scale="73" fitToHeight="0" orientation="landscape" r:id="rId1"/>
  <headerFooter scaleWithDoc="0">
    <oddHeader>&amp;C&amp;"Helvetica,Negrita"&amp;16&amp;G</oddHeader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E7C5-45CF-4209-8A20-4A205020021C}">
  <dimension ref="A1:AG32"/>
  <sheetViews>
    <sheetView view="pageBreakPreview" zoomScaleNormal="100" zoomScaleSheetLayoutView="100" workbookViewId="0">
      <selection activeCell="E30" sqref="E30"/>
    </sheetView>
  </sheetViews>
  <sheetFormatPr baseColWidth="10" defaultRowHeight="15" x14ac:dyDescent="0.25"/>
  <cols>
    <col min="1" max="1" width="4.28515625" style="5" customWidth="1"/>
    <col min="2" max="2" width="13" style="3" customWidth="1"/>
    <col min="3" max="3" width="9.5703125" style="5" customWidth="1"/>
    <col min="4" max="4" width="9.5703125" style="3" customWidth="1"/>
    <col min="5" max="5" width="9.5703125" style="5" customWidth="1"/>
    <col min="6" max="6" width="9.5703125" style="3" customWidth="1"/>
    <col min="7" max="7" width="9.5703125" style="5" customWidth="1"/>
    <col min="8" max="10" width="9.5703125" style="3" customWidth="1"/>
    <col min="11" max="11" width="9.5703125" style="5" customWidth="1"/>
    <col min="12" max="12" width="9.5703125" style="3" customWidth="1"/>
    <col min="13" max="13" width="11.140625" style="5" customWidth="1"/>
    <col min="14" max="14" width="4.140625" style="3" customWidth="1"/>
    <col min="15" max="15" width="14.85546875" style="5" customWidth="1"/>
    <col min="16" max="16" width="10.140625" style="3" customWidth="1"/>
    <col min="17" max="17" width="14.85546875" style="5" customWidth="1"/>
    <col min="18" max="18" width="10.140625" style="3" customWidth="1"/>
    <col min="19" max="19" width="14.85546875" style="5" customWidth="1"/>
    <col min="20" max="20" width="10.140625" style="3" customWidth="1"/>
    <col min="21" max="21" width="14.85546875" style="5" customWidth="1"/>
    <col min="22" max="22" width="10.140625" style="3" customWidth="1"/>
    <col min="23" max="23" width="14.85546875" style="5" customWidth="1"/>
    <col min="24" max="24" width="10.140625" style="3" customWidth="1"/>
    <col min="25" max="25" width="14.85546875" style="5" customWidth="1"/>
    <col min="26" max="26" width="10.140625" style="3" customWidth="1"/>
    <col min="27" max="27" width="14.85546875" style="5" customWidth="1"/>
    <col min="28" max="28" width="10.140625" style="3" customWidth="1"/>
    <col min="29" max="29" width="14.85546875" style="5" customWidth="1"/>
    <col min="30" max="30" width="10.140625" style="3" customWidth="1"/>
    <col min="31" max="31" width="15.7109375" style="3" customWidth="1"/>
    <col min="32" max="32" width="12.7109375" style="3" customWidth="1"/>
    <col min="33" max="33" width="19.42578125" style="5" customWidth="1"/>
  </cols>
  <sheetData>
    <row r="1" spans="1:33" s="1" customFormat="1" ht="49.5" customHeight="1" x14ac:dyDescent="0.2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s="1" customFormat="1" ht="17.25" customHeight="1" x14ac:dyDescent="0.2">
      <c r="A2" s="15"/>
      <c r="B2" s="15"/>
      <c r="C2" s="1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48" t="s">
        <v>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O3" s="19"/>
    </row>
    <row r="4" spans="1:33" x14ac:dyDescent="0.25">
      <c r="A4" s="19"/>
      <c r="C4" s="18"/>
      <c r="D4" s="20" t="s">
        <v>16</v>
      </c>
      <c r="E4" s="20"/>
      <c r="F4" s="20" t="s">
        <v>14</v>
      </c>
      <c r="G4" s="18"/>
      <c r="H4" s="17" t="s">
        <v>19</v>
      </c>
      <c r="I4" s="17"/>
      <c r="J4" s="17" t="s">
        <v>39</v>
      </c>
      <c r="K4" s="18"/>
      <c r="L4" s="17" t="s">
        <v>15</v>
      </c>
      <c r="M4" s="19"/>
      <c r="O4" s="19"/>
    </row>
    <row r="5" spans="1:33" x14ac:dyDescent="0.25">
      <c r="A5" s="19"/>
      <c r="B5" s="45" t="s">
        <v>7</v>
      </c>
      <c r="C5" s="49" t="s">
        <v>18</v>
      </c>
      <c r="D5" s="50"/>
      <c r="E5" s="50"/>
      <c r="F5" s="50"/>
      <c r="G5" s="50"/>
      <c r="H5" s="50"/>
      <c r="I5" s="50"/>
      <c r="J5" s="50"/>
      <c r="K5" s="50"/>
      <c r="L5" s="51"/>
      <c r="M5" s="52" t="s">
        <v>0</v>
      </c>
      <c r="O5" s="19"/>
    </row>
    <row r="6" spans="1:33" ht="14.25" customHeight="1" x14ac:dyDescent="0.25">
      <c r="A6" s="19"/>
      <c r="B6" s="46"/>
      <c r="C6" s="55" t="s">
        <v>163</v>
      </c>
      <c r="D6" s="55"/>
      <c r="E6" s="55" t="s">
        <v>14</v>
      </c>
      <c r="F6" s="55"/>
      <c r="G6" s="56" t="s">
        <v>19</v>
      </c>
      <c r="H6" s="57"/>
      <c r="I6" s="58" t="s">
        <v>39</v>
      </c>
      <c r="J6" s="59"/>
      <c r="K6" s="56" t="s">
        <v>15</v>
      </c>
      <c r="L6" s="57"/>
      <c r="M6" s="53"/>
      <c r="O6" s="19"/>
    </row>
    <row r="7" spans="1:33" x14ac:dyDescent="0.25">
      <c r="A7" s="19"/>
      <c r="B7" s="47"/>
      <c r="C7" s="33" t="s">
        <v>8</v>
      </c>
      <c r="D7" s="33" t="s">
        <v>9</v>
      </c>
      <c r="E7" s="33" t="s">
        <v>8</v>
      </c>
      <c r="F7" s="33" t="s">
        <v>9</v>
      </c>
      <c r="G7" s="33" t="s">
        <v>8</v>
      </c>
      <c r="H7" s="33" t="s">
        <v>9</v>
      </c>
      <c r="I7" s="33" t="s">
        <v>8</v>
      </c>
      <c r="J7" s="33" t="s">
        <v>9</v>
      </c>
      <c r="K7" s="33" t="s">
        <v>8</v>
      </c>
      <c r="L7" s="33" t="s">
        <v>9</v>
      </c>
      <c r="M7" s="54"/>
      <c r="O7" s="19"/>
    </row>
    <row r="8" spans="1:33" x14ac:dyDescent="0.25">
      <c r="A8" s="19"/>
      <c r="B8" s="10" t="s">
        <v>10</v>
      </c>
      <c r="C8" s="10">
        <f>COUNTIF('AYUNTAMIENTOS MR'!E7:E103,"JUVENTUD")</f>
        <v>2</v>
      </c>
      <c r="D8" s="12">
        <f>C8/$M8</f>
        <v>2.0618556701030927E-2</v>
      </c>
      <c r="E8" s="10">
        <f>COUNTIF('AYUNTAMIENTOS MR'!E7:E103,"INDÍGENA")</f>
        <v>4</v>
      </c>
      <c r="F8" s="12">
        <f>E8/$M8</f>
        <v>4.1237113402061855E-2</v>
      </c>
      <c r="G8" s="10">
        <f>COUNTIF('AYUNTAMIENTOS MR'!E7:E103,"DISCAPACIDAD")</f>
        <v>1</v>
      </c>
      <c r="H8" s="12">
        <f>G8/$M8</f>
        <v>1.0309278350515464E-2</v>
      </c>
      <c r="I8" s="10">
        <f>COUNTIF('AYUNTAMIENTOS MR'!E7:E103,"LGBTTTIQ+")</f>
        <v>2</v>
      </c>
      <c r="J8" s="12">
        <f>I8/$M8</f>
        <v>2.0618556701030927E-2</v>
      </c>
      <c r="K8" s="10">
        <f>COUNTIF('AYUNTAMIENTOS MR'!E7:E103,"N/A")</f>
        <v>88</v>
      </c>
      <c r="L8" s="12">
        <f>K8/$M8</f>
        <v>0.90721649484536082</v>
      </c>
      <c r="M8" s="10">
        <f>SUM(C8,E8,G8,I8,K8)</f>
        <v>97</v>
      </c>
      <c r="O8" s="19"/>
    </row>
    <row r="9" spans="1:33" x14ac:dyDescent="0.25">
      <c r="A9" s="19"/>
      <c r="B9" s="10" t="s">
        <v>11</v>
      </c>
      <c r="C9" s="10">
        <f>COUNTIF('AYUNTAMIENTOS RP'!E6:E59,"JUVENTUD")</f>
        <v>3</v>
      </c>
      <c r="D9" s="12">
        <f>C9/$M9</f>
        <v>5.5555555555555552E-2</v>
      </c>
      <c r="E9" s="10">
        <f>COUNTIF('AYUNTAMIENTOS RP'!E6:E59,"INDÍGENA")</f>
        <v>2</v>
      </c>
      <c r="F9" s="12">
        <f>E9/$M9</f>
        <v>3.7037037037037035E-2</v>
      </c>
      <c r="G9" s="10">
        <f>COUNTIF('AYUNTAMIENTOS RP'!E6:E59,"DISCAPACIDAD")</f>
        <v>0</v>
      </c>
      <c r="H9" s="12">
        <f>G9/$M9</f>
        <v>0</v>
      </c>
      <c r="I9" s="10">
        <f>COUNTIF('AYUNTAMIENTOS RP'!E6:E59,"LGBTTTIQ+")</f>
        <v>4</v>
      </c>
      <c r="J9" s="12">
        <f>I9/$M9</f>
        <v>7.407407407407407E-2</v>
      </c>
      <c r="K9" s="10">
        <f>COUNTIF('AYUNTAMIENTOS RP'!E6:E59,"N/A")</f>
        <v>45</v>
      </c>
      <c r="L9" s="12">
        <f>K9/$M9</f>
        <v>0.83333333333333337</v>
      </c>
      <c r="M9" s="10">
        <f>SUM(C9,E9,G9,I9,K9)</f>
        <v>54</v>
      </c>
      <c r="O9" s="19"/>
    </row>
    <row r="10" spans="1:33" x14ac:dyDescent="0.25">
      <c r="A10" s="19"/>
      <c r="B10" s="31" t="s">
        <v>0</v>
      </c>
      <c r="C10" s="31">
        <f>SUM(C8:C9)</f>
        <v>5</v>
      </c>
      <c r="D10" s="34">
        <f>C10/$M$10</f>
        <v>3.3112582781456956E-2</v>
      </c>
      <c r="E10" s="31">
        <f>SUM(E8:E9)</f>
        <v>6</v>
      </c>
      <c r="F10" s="34">
        <f>E10/$M$10</f>
        <v>3.9735099337748346E-2</v>
      </c>
      <c r="G10" s="31">
        <f>SUM(G8:G9)</f>
        <v>1</v>
      </c>
      <c r="H10" s="34">
        <f>G10/$M$10</f>
        <v>6.6225165562913907E-3</v>
      </c>
      <c r="I10" s="31">
        <f>SUM(I8:I9)</f>
        <v>6</v>
      </c>
      <c r="J10" s="34">
        <f>I10/$M$10</f>
        <v>3.9735099337748346E-2</v>
      </c>
      <c r="K10" s="31">
        <f>SUM(K8:K9)</f>
        <v>133</v>
      </c>
      <c r="L10" s="34">
        <f>K10/$M$10</f>
        <v>0.88079470198675491</v>
      </c>
      <c r="M10" s="31">
        <f>SUM(M8:M9)</f>
        <v>151</v>
      </c>
      <c r="O10" s="19"/>
    </row>
    <row r="11" spans="1:33" x14ac:dyDescent="0.25">
      <c r="A11" s="19"/>
      <c r="B11" s="35" t="s">
        <v>298</v>
      </c>
      <c r="C11" s="19"/>
      <c r="E11" s="19"/>
      <c r="G11" s="19"/>
      <c r="K11" s="19"/>
      <c r="M11" s="19"/>
      <c r="O11" s="19"/>
    </row>
    <row r="12" spans="1:33" x14ac:dyDescent="0.25">
      <c r="A12" s="16"/>
      <c r="B12" s="16"/>
      <c r="C12" s="16"/>
      <c r="D12" s="16"/>
      <c r="E12" s="16"/>
      <c r="G12" s="19"/>
      <c r="K12" s="19"/>
      <c r="M12" s="19"/>
      <c r="O12" s="19"/>
    </row>
    <row r="13" spans="1:33" x14ac:dyDescent="0.25">
      <c r="A13" s="19"/>
      <c r="C13" s="19"/>
      <c r="E13" s="19"/>
      <c r="G13" s="19"/>
      <c r="K13" s="19"/>
      <c r="M13" s="19"/>
      <c r="O13" s="19"/>
    </row>
    <row r="14" spans="1:33" x14ac:dyDescent="0.25">
      <c r="A14" s="19"/>
      <c r="B14" s="15"/>
      <c r="C14" s="15"/>
      <c r="D14" s="14"/>
      <c r="E14" s="14"/>
      <c r="G14" s="19"/>
      <c r="K14" s="19"/>
      <c r="M14" s="19"/>
      <c r="O14" s="19"/>
    </row>
    <row r="15" spans="1:33" x14ac:dyDescent="0.25">
      <c r="A15" s="19"/>
      <c r="B15" s="23"/>
      <c r="C15" s="21"/>
      <c r="D15" s="24"/>
      <c r="E15" s="25"/>
      <c r="G15" s="19"/>
      <c r="K15" s="19"/>
      <c r="M15" s="19"/>
      <c r="O15" s="19"/>
    </row>
    <row r="16" spans="1:33" ht="15" customHeight="1" x14ac:dyDescent="0.25">
      <c r="A16" s="19"/>
      <c r="B16" s="63" t="s">
        <v>299</v>
      </c>
      <c r="C16" s="63"/>
      <c r="D16" s="63"/>
      <c r="E16" s="63"/>
      <c r="F16" s="63"/>
      <c r="G16" s="19"/>
      <c r="K16" s="19"/>
      <c r="M16" s="19"/>
      <c r="O16" s="19"/>
    </row>
    <row r="17" spans="1:15" x14ac:dyDescent="0.25">
      <c r="A17" s="19"/>
      <c r="B17" s="63"/>
      <c r="C17" s="63"/>
      <c r="D17" s="63"/>
      <c r="E17" s="63"/>
      <c r="F17" s="63"/>
      <c r="G17" s="19"/>
      <c r="K17" s="19"/>
      <c r="M17" s="19"/>
      <c r="O17" s="19"/>
    </row>
    <row r="18" spans="1:15" x14ac:dyDescent="0.25">
      <c r="A18" s="19"/>
      <c r="B18" s="63"/>
      <c r="C18" s="63"/>
      <c r="D18" s="63"/>
      <c r="E18" s="63"/>
      <c r="F18" s="63"/>
      <c r="G18" s="19"/>
      <c r="K18" s="19"/>
      <c r="M18" s="19"/>
      <c r="O18" s="19"/>
    </row>
    <row r="19" spans="1:15" x14ac:dyDescent="0.25">
      <c r="A19" s="19"/>
      <c r="B19" s="60" t="s">
        <v>23</v>
      </c>
      <c r="C19" s="61"/>
      <c r="D19" s="61"/>
      <c r="E19" s="61"/>
      <c r="F19" s="62"/>
      <c r="G19" s="19"/>
      <c r="K19" s="19"/>
      <c r="M19" s="19"/>
      <c r="O19" s="19"/>
    </row>
    <row r="20" spans="1:15" x14ac:dyDescent="0.25">
      <c r="A20" s="19"/>
      <c r="B20" s="22"/>
      <c r="C20" s="21"/>
      <c r="D20" s="24"/>
      <c r="E20" s="25"/>
      <c r="G20" s="19"/>
      <c r="K20" s="19"/>
      <c r="M20" s="19"/>
      <c r="O20" s="19"/>
    </row>
    <row r="21" spans="1:15" ht="15" customHeight="1" x14ac:dyDescent="0.25">
      <c r="A21" s="19"/>
      <c r="B21" s="63" t="s">
        <v>300</v>
      </c>
      <c r="C21" s="63"/>
      <c r="D21" s="63"/>
      <c r="E21" s="63"/>
      <c r="F21" s="63"/>
      <c r="G21" s="19"/>
      <c r="K21" s="19"/>
      <c r="M21" s="19"/>
      <c r="O21" s="19"/>
    </row>
    <row r="22" spans="1:15" x14ac:dyDescent="0.25">
      <c r="A22" s="19"/>
      <c r="B22" s="63"/>
      <c r="C22" s="63"/>
      <c r="D22" s="63"/>
      <c r="E22" s="63"/>
      <c r="F22" s="63"/>
      <c r="G22" s="19"/>
      <c r="K22" s="19"/>
      <c r="M22" s="19"/>
      <c r="O22" s="19"/>
    </row>
    <row r="23" spans="1:15" x14ac:dyDescent="0.25">
      <c r="A23" s="19"/>
      <c r="B23" s="63"/>
      <c r="C23" s="63"/>
      <c r="D23" s="63"/>
      <c r="E23" s="63"/>
      <c r="F23" s="63"/>
      <c r="G23" s="19"/>
      <c r="K23" s="19"/>
      <c r="M23" s="19"/>
      <c r="O23" s="19"/>
    </row>
    <row r="24" spans="1:15" x14ac:dyDescent="0.25">
      <c r="A24" s="19"/>
      <c r="B24" s="37" t="s">
        <v>163</v>
      </c>
      <c r="C24" s="67" t="s">
        <v>301</v>
      </c>
      <c r="D24" s="68"/>
      <c r="E24" s="68"/>
      <c r="F24" s="69"/>
      <c r="G24" s="19"/>
      <c r="K24" s="19"/>
      <c r="M24" s="19"/>
      <c r="O24" s="19"/>
    </row>
    <row r="25" spans="1:15" ht="27" customHeight="1" x14ac:dyDescent="0.25">
      <c r="A25" s="19"/>
      <c r="B25" s="37" t="s">
        <v>14</v>
      </c>
      <c r="C25" s="64" t="s">
        <v>302</v>
      </c>
      <c r="D25" s="65"/>
      <c r="E25" s="65"/>
      <c r="F25" s="66"/>
      <c r="G25" s="19"/>
      <c r="K25" s="19"/>
      <c r="M25" s="19"/>
      <c r="O25" s="19"/>
    </row>
    <row r="26" spans="1:15" x14ac:dyDescent="0.25">
      <c r="A26" s="19"/>
      <c r="B26" s="36" t="s">
        <v>19</v>
      </c>
      <c r="C26" s="67" t="s">
        <v>33</v>
      </c>
      <c r="D26" s="68"/>
      <c r="E26" s="68"/>
      <c r="F26" s="69"/>
      <c r="G26" s="19"/>
      <c r="K26" s="19"/>
      <c r="M26" s="19"/>
      <c r="O26" s="19"/>
    </row>
    <row r="27" spans="1:15" x14ac:dyDescent="0.25">
      <c r="A27" s="19"/>
      <c r="B27" s="36" t="s">
        <v>39</v>
      </c>
      <c r="C27" s="70" t="s">
        <v>303</v>
      </c>
      <c r="D27" s="71"/>
      <c r="E27" s="71"/>
      <c r="F27" s="72"/>
      <c r="G27" s="19"/>
      <c r="K27" s="19"/>
      <c r="M27" s="19"/>
      <c r="O27" s="19"/>
    </row>
    <row r="28" spans="1:15" x14ac:dyDescent="0.25">
      <c r="A28" s="19"/>
      <c r="C28" s="19"/>
      <c r="E28" s="19"/>
      <c r="G28" s="19"/>
      <c r="K28" s="19"/>
      <c r="M28" s="19"/>
      <c r="O28" s="19"/>
    </row>
    <row r="29" spans="1:15" x14ac:dyDescent="0.25">
      <c r="A29" s="19"/>
      <c r="C29" s="19"/>
      <c r="E29" s="19"/>
      <c r="G29" s="19"/>
      <c r="K29" s="19"/>
      <c r="M29" s="19"/>
      <c r="O29" s="19"/>
    </row>
    <row r="30" spans="1:15" x14ac:dyDescent="0.25">
      <c r="A30" s="19"/>
      <c r="C30" s="19"/>
      <c r="E30" s="19"/>
      <c r="G30" s="19"/>
      <c r="K30" s="19"/>
      <c r="M30" s="19"/>
      <c r="O30" s="19"/>
    </row>
    <row r="31" spans="1:15" x14ac:dyDescent="0.25">
      <c r="A31" s="19"/>
      <c r="C31" s="19"/>
      <c r="E31" s="19"/>
      <c r="G31" s="19"/>
      <c r="K31" s="19"/>
      <c r="M31" s="19"/>
      <c r="O31" s="19"/>
    </row>
    <row r="32" spans="1:15" x14ac:dyDescent="0.25">
      <c r="A32" s="19"/>
      <c r="C32" s="19"/>
      <c r="E32" s="19"/>
      <c r="G32" s="19"/>
      <c r="K32" s="19"/>
      <c r="M32" s="19"/>
      <c r="O32" s="19"/>
    </row>
  </sheetData>
  <mergeCells count="17">
    <mergeCell ref="C25:F25"/>
    <mergeCell ref="C24:F24"/>
    <mergeCell ref="B21:F23"/>
    <mergeCell ref="C26:F26"/>
    <mergeCell ref="C27:F27"/>
    <mergeCell ref="B19:F19"/>
    <mergeCell ref="B16:F18"/>
    <mergeCell ref="A3:M3"/>
    <mergeCell ref="A1:O1"/>
    <mergeCell ref="B5:B7"/>
    <mergeCell ref="M5:M7"/>
    <mergeCell ref="C6:D6"/>
    <mergeCell ref="E6:F6"/>
    <mergeCell ref="G6:H6"/>
    <mergeCell ref="K6:L6"/>
    <mergeCell ref="C5:L5"/>
    <mergeCell ref="I6:J6"/>
  </mergeCells>
  <printOptions horizontalCentered="1" verticalCentered="1"/>
  <pageMargins left="0.31496062992125984" right="0.31496062992125984" top="1.1417322834645669" bottom="0.74803149606299213" header="0.31496062992125984" footer="0.31496062992125984"/>
  <pageSetup scale="73" fitToHeight="0" orientation="landscape" r:id="rId1"/>
  <headerFooter scaleWithDoc="0">
    <oddHeader>&amp;C&amp;"Helvetica,Negrita"&amp;16&amp;G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AYUNTAMIENTOS MR</vt:lpstr>
      <vt:lpstr>AYUNTAMIENTOS RP</vt:lpstr>
      <vt:lpstr>GRÁF AYUNTAMIENTO MR</vt:lpstr>
      <vt:lpstr>GRÁF AYUNTAMIENTO RP</vt:lpstr>
      <vt:lpstr>GRÁF AYUNTAMIENTO MR Y RP</vt:lpstr>
      <vt:lpstr>GRÁFICA TOTAL</vt:lpstr>
      <vt:lpstr>'AYUNTAMIENTOS MR'!Área_de_impresión</vt:lpstr>
      <vt:lpstr>'AYUNTAMIENTOS RP'!Área_de_impresión</vt:lpstr>
      <vt:lpstr>'GRÁF AYUNTAMIENTO MR'!Área_de_impresión</vt:lpstr>
      <vt:lpstr>'GRÁF AYUNTAMIENTO MR Y RP'!Área_de_impresión</vt:lpstr>
      <vt:lpstr>'GRÁF AYUNTAMIENTO RP'!Área_de_impresión</vt:lpstr>
      <vt:lpstr>'GRÁFICA TOTAL'!Área_de_impresión</vt:lpstr>
      <vt:lpstr>'AYUNTAMIENTOS MR'!Títulos_a_imprimir</vt:lpstr>
      <vt:lpstr>'AYUNTAMIENTOS RP'!Títulos_a_imprimir</vt:lpstr>
      <vt:lpstr>'GRÁF AYUNTAMIENTO MR'!Títulos_a_imprimir</vt:lpstr>
      <vt:lpstr>'GRÁF AYUNTAMIENTO MR Y RP'!Títulos_a_imprimir</vt:lpstr>
      <vt:lpstr>'GRÁF AYUNTAMIENTO RP'!Títulos_a_imprimir</vt:lpstr>
      <vt:lpstr>'GRÁFICA TOTAL'!Títulos_a_imprimir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 Mejía</dc:creator>
  <cp:lastModifiedBy>Joaquin Román Franco Rodríguez</cp:lastModifiedBy>
  <cp:lastPrinted>2025-02-25T17:41:18Z</cp:lastPrinted>
  <dcterms:created xsi:type="dcterms:W3CDTF">2024-12-05T18:23:39Z</dcterms:created>
  <dcterms:modified xsi:type="dcterms:W3CDTF">2025-02-25T17:41:22Z</dcterms:modified>
</cp:coreProperties>
</file>